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firstSheet="3" activeTab="3"/>
  </bookViews>
  <sheets>
    <sheet name="ĐHCT- K53" sheetId="1" r:id="rId1"/>
    <sheet name="Xét DK thi TN" sheetId="2" r:id="rId2"/>
    <sheet name="LAI TAU - K53" sheetId="3" r:id="rId3"/>
    <sheet name="BĐ theo kỳ- LT K53 -1PN.21 " sheetId="4" r:id="rId4"/>
  </sheets>
  <definedNames>
    <definedName name="_xlfn.AGGREGATE" hidden="1">#NAME?</definedName>
    <definedName name="_xlnm.Print_Titles" localSheetId="3">'BĐ theo kỳ- LT K53 -1PN.21 '!$8:$12</definedName>
  </definedNames>
  <calcPr fullCalcOnLoad="1"/>
</workbook>
</file>

<file path=xl/sharedStrings.xml><?xml version="1.0" encoding="utf-8"?>
<sst xmlns="http://schemas.openxmlformats.org/spreadsheetml/2006/main" count="616" uniqueCount="264">
  <si>
    <t>Nam</t>
  </si>
  <si>
    <t>TT</t>
  </si>
  <si>
    <t>Ghi chú</t>
  </si>
  <si>
    <t>Đạt</t>
  </si>
  <si>
    <t>Minh</t>
  </si>
  <si>
    <t>Năm sinh</t>
  </si>
  <si>
    <t>Độc lập - Tự do - Hạnh phúc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</si>
  <si>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</si>
  <si>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</si>
  <si>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</si>
  <si>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</si>
  <si>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</si>
  <si>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</si>
  <si>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THCB</t>
  </si>
  <si>
    <t>Chính trị</t>
  </si>
  <si>
    <t>Anh văn</t>
  </si>
  <si>
    <t>Pháp luật</t>
  </si>
  <si>
    <t>ĐSTT</t>
  </si>
  <si>
    <t>Pháp luật đường sắt</t>
  </si>
  <si>
    <t>Tổ chức xếp dỡ hàng hóa</t>
  </si>
  <si>
    <t>Nghiệp vụ trực ban chạy tàu ga P1</t>
  </si>
  <si>
    <t>Kế toán thống kê ga tàu</t>
  </si>
  <si>
    <t>Tin học ứng dụng trong VTĐS</t>
  </si>
  <si>
    <t>Nghiệp vụ trực ban chạy tàu ga P2</t>
  </si>
  <si>
    <t>Nghiệp vụ trưởng tàu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</si>
  <si>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</si>
  <si>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</si>
  <si>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</si>
  <si>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</si>
  <si>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</si>
  <si>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</si>
  <si>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</si>
  <si>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tổng kết môn kỳ 3</t>
  </si>
  <si>
    <t>Điểm TB HK 4</t>
  </si>
  <si>
    <t>Dung sai lắp ghép</t>
  </si>
  <si>
    <t>TCVCHH và thương vụ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</si>
  <si>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</si>
  <si>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</si>
  <si>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</si>
  <si>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</si>
  <si>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</si>
  <si>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</si>
  <si>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thực tập Lái tàu</t>
  </si>
  <si>
    <t>Thực tập sửa chữa</t>
  </si>
  <si>
    <t xml:space="preserve">TRƯỜNG CAO ĐẲNG ĐƯỜNG SẮT  </t>
  </si>
  <si>
    <t>HL</t>
  </si>
  <si>
    <t>Cđ</t>
  </si>
  <si>
    <t xml:space="preserve">Chuyển điểm 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</si>
  <si>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</si>
  <si>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</si>
  <si>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</si>
  <si>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</si>
  <si>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</si>
  <si>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</si>
  <si>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</si>
  <si>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</si>
  <si>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</si>
  <si>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</si>
  <si>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</si>
  <si>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 xml:space="preserve">Học lại </t>
  </si>
  <si>
    <t>Vẽ kỹ thuật cơ khí</t>
  </si>
  <si>
    <t>Điện kỹ thuật</t>
  </si>
  <si>
    <t>Nơi sinh</t>
  </si>
  <si>
    <t>An toàn lao động</t>
  </si>
  <si>
    <t>Quân</t>
  </si>
  <si>
    <t>20/02/2001</t>
  </si>
  <si>
    <t>10/12/2001</t>
  </si>
  <si>
    <t>16/07/1997</t>
  </si>
  <si>
    <t>01/02/1990</t>
  </si>
  <si>
    <t>12/11/2001</t>
  </si>
  <si>
    <t>21/11/1996</t>
  </si>
  <si>
    <t>19/01/2001</t>
  </si>
  <si>
    <t>Nguyễn Phước</t>
  </si>
  <si>
    <t>Nguyễn Xuân</t>
  </si>
  <si>
    <t>Nhật</t>
  </si>
  <si>
    <t>TL</t>
  </si>
  <si>
    <t>Nguyên</t>
  </si>
  <si>
    <t>Đặng Thái Sơn đươc thi lần 2 tính điểm lần 1 các môn: ĐSTT, Dung Sai, Ngoại ngữ. Môn tin học phải đóng phí</t>
  </si>
  <si>
    <t>Phan Thùy Khánh</t>
  </si>
  <si>
    <t>Đoan</t>
  </si>
  <si>
    <t>Nữ</t>
  </si>
  <si>
    <t>TP. HCM</t>
  </si>
  <si>
    <t>Trần Hoàng</t>
  </si>
  <si>
    <t>Dũng</t>
  </si>
  <si>
    <t>Bình Thuận</t>
  </si>
  <si>
    <t>Nguyễn Trà</t>
  </si>
  <si>
    <t>Giang</t>
  </si>
  <si>
    <t>Đồng Nai</t>
  </si>
  <si>
    <t>Đoàn Văn</t>
  </si>
  <si>
    <t>Giỏi</t>
  </si>
  <si>
    <t>Bình Định</t>
  </si>
  <si>
    <t>Phạm Ngọc</t>
  </si>
  <si>
    <t>Hải</t>
  </si>
  <si>
    <t>Nguyễn Huỳnh Nhật</t>
  </si>
  <si>
    <t>Hàn</t>
  </si>
  <si>
    <t>Khánh Hòa</t>
  </si>
  <si>
    <t>Hậu</t>
  </si>
  <si>
    <t>Phạm Khắc</t>
  </si>
  <si>
    <t>Hùng</t>
  </si>
  <si>
    <t>Ninh Bình</t>
  </si>
  <si>
    <t>Hữu</t>
  </si>
  <si>
    <t>Trần Thị Ngọc</t>
  </si>
  <si>
    <t>Lâm</t>
  </si>
  <si>
    <t>Phú Yên</t>
  </si>
  <si>
    <t>Nguyễn Thế</t>
  </si>
  <si>
    <t>Lộc</t>
  </si>
  <si>
    <t>Đỗ Ngọc</t>
  </si>
  <si>
    <t>Mai Đoàn</t>
  </si>
  <si>
    <t>Phạm Văn</t>
  </si>
  <si>
    <t>Lê Văn</t>
  </si>
  <si>
    <t>Phúc</t>
  </si>
  <si>
    <t>Trình Văn</t>
  </si>
  <si>
    <t>Quốc</t>
  </si>
  <si>
    <t>Trần Quốc</t>
  </si>
  <si>
    <t>Sinh</t>
  </si>
  <si>
    <t>Lương Hoài</t>
  </si>
  <si>
    <t>Thắng</t>
  </si>
  <si>
    <t>Quảng Trị</t>
  </si>
  <si>
    <t>Lê Minh</t>
  </si>
  <si>
    <t>Thiên</t>
  </si>
  <si>
    <t>Phạm Nhật</t>
  </si>
  <si>
    <t>Trường</t>
  </si>
  <si>
    <t>Nguyễn Văn Việt</t>
  </si>
  <si>
    <t>Tuấn</t>
  </si>
  <si>
    <t>Đỗ Hoàng</t>
  </si>
  <si>
    <t>Đô</t>
  </si>
  <si>
    <t>Đặng Tuấn</t>
  </si>
  <si>
    <t>Việt</t>
  </si>
  <si>
    <t>Hòa</t>
  </si>
  <si>
    <t>Hoàng Lý</t>
  </si>
  <si>
    <t>Dưỡng</t>
  </si>
  <si>
    <t>Dương Công</t>
  </si>
  <si>
    <t xml:space="preserve">Lê Quốc </t>
  </si>
  <si>
    <t>Anh</t>
  </si>
  <si>
    <t>Đoàn Quốc</t>
  </si>
  <si>
    <t xml:space="preserve">Lê Cảnh </t>
  </si>
  <si>
    <t>Giáp</t>
  </si>
  <si>
    <t xml:space="preserve">Trần Trung </t>
  </si>
  <si>
    <t>Hiếu</t>
  </si>
  <si>
    <t>Nguyễn Dụng</t>
  </si>
  <si>
    <t>Hoài</t>
  </si>
  <si>
    <t xml:space="preserve">Trần Ngọc </t>
  </si>
  <si>
    <t xml:space="preserve">Phan Phú </t>
  </si>
  <si>
    <t>Phạm</t>
  </si>
  <si>
    <t>Đặng Thái</t>
  </si>
  <si>
    <t xml:space="preserve">Phạm Đức </t>
  </si>
  <si>
    <t>Tài</t>
  </si>
  <si>
    <t>Phùng Minh</t>
  </si>
  <si>
    <t>Tâm</t>
  </si>
  <si>
    <t>Võ Phạm Nguyên</t>
  </si>
  <si>
    <t>Trần Minh</t>
  </si>
  <si>
    <t>Vũ</t>
  </si>
  <si>
    <t>21/11/2002</t>
  </si>
  <si>
    <t>21/03/2002</t>
  </si>
  <si>
    <t>Tuân</t>
  </si>
  <si>
    <t>Giáo dục quốc phòng</t>
  </si>
  <si>
    <t>Thi lại</t>
  </si>
  <si>
    <t>Học lại</t>
  </si>
  <si>
    <t>LỚP: TCN ĐIỀU HÀNH CHẠY TÀU HỎA - K53</t>
  </si>
  <si>
    <t>Kỹ thuật lái đầu máy</t>
  </si>
  <si>
    <t>An toàn giao thông vận tải đường sắt</t>
  </si>
  <si>
    <t>NV lái tàu phụ trách đoàn tàu hàng sử dụng thiết bị đuôi tàu</t>
  </si>
  <si>
    <t>Truyền động thủy lực và bộ đảo chiều</t>
  </si>
  <si>
    <t>Lê Thành</t>
  </si>
  <si>
    <t>Nhân</t>
  </si>
  <si>
    <t>Nguyễn Văn</t>
  </si>
  <si>
    <t>Đạt</t>
  </si>
  <si>
    <t xml:space="preserve">Đoàn Quốc </t>
  </si>
  <si>
    <t>Trần Hoàng Việt</t>
  </si>
  <si>
    <t>Nguyễn Toàn</t>
  </si>
  <si>
    <t>Lĩnh</t>
  </si>
  <si>
    <t>Trương Phạm Hoàng</t>
  </si>
  <si>
    <t>Thuận</t>
  </si>
  <si>
    <t>Nguyễn Ngọc</t>
  </si>
  <si>
    <t>Tiến</t>
  </si>
  <si>
    <t>Nguyễn Lê</t>
  </si>
  <si>
    <t>Lê Quí Ngọc</t>
  </si>
  <si>
    <t>Thạch</t>
  </si>
  <si>
    <t>Thanh Hoá</t>
  </si>
  <si>
    <t>Khánh Hoà</t>
  </si>
  <si>
    <t>Nghệ An</t>
  </si>
  <si>
    <t>Khánh Hòa</t>
  </si>
  <si>
    <t>Tp HCM</t>
  </si>
  <si>
    <t>Sóc Trăng</t>
  </si>
  <si>
    <t>22/09/1997</t>
  </si>
  <si>
    <t>19/06/1992</t>
  </si>
  <si>
    <t xml:space="preserve">Vũ Minh </t>
  </si>
  <si>
    <t>Khang</t>
  </si>
  <si>
    <t xml:space="preserve">Nguyễn Thường </t>
  </si>
  <si>
    <t>Tín</t>
  </si>
  <si>
    <t>Tin học căn bản</t>
  </si>
  <si>
    <t>BẢNG ĐIỂM LỚP TCN LÁI TÀU ĐƯỜNG SẮT K53 - 1PN/20</t>
  </si>
  <si>
    <t xml:space="preserve">Nam </t>
  </si>
  <si>
    <t>Hoàng</t>
  </si>
  <si>
    <t>Nghiệp vụ ghép nối ĐM TX, trưởng dồn</t>
  </si>
  <si>
    <t>Trần Nhật</t>
  </si>
  <si>
    <t>17/11/1991</t>
  </si>
  <si>
    <t>Huỳnh Trí</t>
  </si>
  <si>
    <t>Tiến</t>
  </si>
  <si>
    <t>TP. Hồ Chí Minh</t>
  </si>
  <si>
    <t>Hoàng Đức</t>
  </si>
  <si>
    <t>9 môn</t>
  </si>
  <si>
    <t>Điểm tổng kết môn kỳ 2 ( 11 môn)</t>
  </si>
  <si>
    <t>Thực tập lái tàu cơ bản</t>
  </si>
  <si>
    <t>Thực tập lái tàu phục trách đoàn tàu hàng sử dụng TB đuôi tàu</t>
  </si>
  <si>
    <t>Điểm tổng kết môn kỳ 3 (8 môn)</t>
  </si>
  <si>
    <t>Đường sắt thường thức</t>
  </si>
  <si>
    <t>Giáo dục thể chất</t>
  </si>
  <si>
    <t>HKI (9 môn)</t>
  </si>
  <si>
    <t>HKII (8 môn)</t>
  </si>
  <si>
    <t>Tin học cơ bản</t>
  </si>
  <si>
    <t>An oàn lao động</t>
  </si>
  <si>
    <t>Tổ chức Vận tải hàng hóa - HK</t>
  </si>
  <si>
    <t xml:space="preserve"> An toàn giao thông vận tải đường sắt</t>
  </si>
  <si>
    <t>Quy định vận tải hành khách, hành lý trên ĐS</t>
  </si>
  <si>
    <t>Quản trị doanh nghiệp vận tải đường sắt</t>
  </si>
  <si>
    <t>Vận tải hành hóa hành khách liên vận quốc tế</t>
  </si>
  <si>
    <t>Nghiệp vụ gác ghi</t>
  </si>
  <si>
    <t>Quy định vận tải hàng hóa trên ĐS</t>
  </si>
  <si>
    <t>Thực tập trực ban chạy tàu ga</t>
  </si>
  <si>
    <t>Thực tập trưởng tàu</t>
  </si>
  <si>
    <t>Marketing trong ngành vận tải đường sắt</t>
  </si>
  <si>
    <t>HKIII (11 môn)</t>
  </si>
  <si>
    <t xml:space="preserve">Điểm
 TBC
 toàn
 khóa </t>
  </si>
  <si>
    <t>X</t>
  </si>
  <si>
    <t>Thôi học</t>
  </si>
  <si>
    <t>GIÁM ĐỐC</t>
  </si>
  <si>
    <t xml:space="preserve">CỘNG HÒA XÃ HỘI CHỦ NGHĨA VIỆT </t>
  </si>
  <si>
    <t>Được thi TN/ Không được thi</t>
  </si>
  <si>
    <t>Điểm thi TN</t>
  </si>
  <si>
    <t>Lý thuyết nghề</t>
  </si>
  <si>
    <t>Thực hành nghề</t>
  </si>
  <si>
    <t>TB tốt nghiệp</t>
  </si>
  <si>
    <t>TRƯỞNG BP. ĐÀO TẠO &amp; QLHSSVII</t>
  </si>
  <si>
    <t>LỚP: TCN ĐIỀU HÀNH CHẠY TÀU HỎA K53 - 1PN/20</t>
  </si>
  <si>
    <t>Tổ chức vận tải hàng hóa và thương vụ</t>
  </si>
  <si>
    <t>-</t>
  </si>
  <si>
    <t>TRƯỞNG BP. ĐÀO TẠO VÀ QL. HSSV II</t>
  </si>
  <si>
    <t>Nguyễn Trường Thạo</t>
  </si>
  <si>
    <t>PHÓ CHỦ TỊCH HỘI ĐỒNG</t>
  </si>
  <si>
    <t>Đậu Văn Hùng</t>
  </si>
  <si>
    <t>Số giờ môn học /mô đun</t>
  </si>
  <si>
    <t>Hệ số môn học/mô đun</t>
  </si>
  <si>
    <t>BẢNG ĐIỂM THEO KỲ VÀ TRUNG BÌNH CHUNG TOÀN KHÓA</t>
  </si>
  <si>
    <t>Điểm tổng kết môn kỳ 2</t>
  </si>
  <si>
    <t>Điểm tổng kết môn kỳ 1</t>
  </si>
  <si>
    <t>Tiếng Anh</t>
  </si>
  <si>
    <t>Điểm 
TBC
 HK
 2</t>
  </si>
  <si>
    <t>Điểm 
TBC
 HK
 1</t>
  </si>
  <si>
    <t>Điểm 
TBC
 HK
 3</t>
  </si>
  <si>
    <t xml:space="preserve">Truyền động điện 
Điện đầu máy </t>
  </si>
  <si>
    <t>Truyền động thủy lực 
và bộ đảo chiều</t>
  </si>
  <si>
    <t>NV lái tàu phụ trách
 đoàn tàu hàng sử dụng thiết bị đuôi tàu</t>
  </si>
  <si>
    <t>NV sử dụng thiết
 bị đuôi tàu</t>
  </si>
  <si>
    <t>An toàn giao thông 
vận tải đường sắt</t>
  </si>
  <si>
    <t>Môn ĐK</t>
  </si>
  <si>
    <t>Thực tập Lái tàu</t>
  </si>
  <si>
    <t>Thực tập Lái tàu phụ trách đoàn tàu hàng sử dụng thiết bị đuôi tàu</t>
  </si>
  <si>
    <t>Đắk Nông</t>
  </si>
  <si>
    <t xml:space="preserve">Điểm 
TBC
toàn
 khóa </t>
  </si>
  <si>
    <t xml:space="preserve"> LỚP TRUNG CẤP LÁI TÀU ĐƯỜNG SẮT K53 - 1PN/21 (2021-2023)</t>
  </si>
  <si>
    <t>Giới tính</t>
  </si>
  <si>
    <t>Thôi học,
 bảo lưu,
 xóa tên</t>
  </si>
  <si>
    <t xml:space="preserve">Thực tập Lái tàu cơ bản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</si>
</sst>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[$-409]h:mm:ss\ AM/PM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</numFmts>
  <fonts count="8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6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31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4" applyFont="1">
      <alignment/>
      <protection/>
    </xf>
    <xf numFmtId="0" fontId="6" fillId="0" borderId="0" xfId="64" applyFont="1" applyAlignment="1">
      <alignment/>
      <protection/>
    </xf>
    <xf numFmtId="0" fontId="0" fillId="0" borderId="0" xfId="0" applyAlignment="1">
      <alignment/>
    </xf>
    <xf numFmtId="0" fontId="7" fillId="0" borderId="0" xfId="64" applyFont="1" applyAlignment="1">
      <alignment/>
      <protection/>
    </xf>
    <xf numFmtId="0" fontId="14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Fill="1">
      <alignment/>
      <protection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4" fillId="0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9" fillId="33" borderId="12" xfId="64" applyNumberFormat="1" applyFont="1" applyFill="1" applyBorder="1" applyAlignment="1">
      <alignment horizontal="center" vertical="center" wrapText="1"/>
      <protection/>
    </xf>
    <xf numFmtId="0" fontId="12" fillId="33" borderId="11" xfId="64" applyFont="1" applyFill="1" applyBorder="1" applyAlignment="1">
      <alignment horizontal="center" vertical="center"/>
      <protection/>
    </xf>
    <xf numFmtId="0" fontId="10" fillId="33" borderId="11" xfId="64" applyFont="1" applyFill="1" applyBorder="1">
      <alignment/>
      <protection/>
    </xf>
    <xf numFmtId="0" fontId="15" fillId="33" borderId="12" xfId="64" applyFont="1" applyFill="1" applyBorder="1" applyAlignment="1">
      <alignment horizontal="center" vertical="center" wrapText="1"/>
      <protection/>
    </xf>
    <xf numFmtId="0" fontId="6" fillId="33" borderId="11" xfId="64" applyFont="1" applyFill="1" applyBorder="1" applyAlignment="1">
      <alignment horizontal="center" vertical="center"/>
      <protection/>
    </xf>
    <xf numFmtId="43" fontId="16" fillId="0" borderId="0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6" fillId="0" borderId="0" xfId="42" applyFont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3" fillId="0" borderId="11" xfId="64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76" fillId="17" borderId="11" xfId="0" applyNumberFormat="1" applyFont="1" applyFill="1" applyBorder="1" applyAlignment="1">
      <alignment horizontal="center" vertical="center"/>
    </xf>
    <xf numFmtId="172" fontId="7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3" xfId="6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64" applyFont="1" applyFill="1" applyAlignment="1">
      <alignment horizontal="center"/>
      <protection/>
    </xf>
    <xf numFmtId="0" fontId="14" fillId="33" borderId="0" xfId="64" applyFont="1" applyFill="1" applyAlignment="1">
      <alignment horizontal="center"/>
      <protection/>
    </xf>
    <xf numFmtId="0" fontId="4" fillId="33" borderId="0" xfId="64" applyFont="1" applyFill="1" applyAlignment="1">
      <alignment horizont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1" xfId="66" applyNumberFormat="1" applyFont="1" applyFill="1" applyBorder="1" applyAlignment="1">
      <alignment horizontal="center" vertical="center"/>
      <protection/>
    </xf>
    <xf numFmtId="172" fontId="3" fillId="0" borderId="11" xfId="71" applyNumberFormat="1" applyFont="1" applyFill="1" applyBorder="1" applyAlignment="1">
      <alignment horizontal="center" vertical="center"/>
      <protection/>
    </xf>
    <xf numFmtId="172" fontId="3" fillId="0" borderId="11" xfId="71" applyNumberFormat="1" applyFont="1" applyFill="1" applyBorder="1" applyAlignment="1" quotePrefix="1">
      <alignment horizontal="center" vertical="center"/>
      <protection/>
    </xf>
    <xf numFmtId="172" fontId="3" fillId="0" borderId="11" xfId="0" applyNumberFormat="1" applyFont="1" applyFill="1" applyBorder="1" applyAlignment="1">
      <alignment horizontal="center"/>
    </xf>
    <xf numFmtId="172" fontId="3" fillId="0" borderId="11" xfId="57" applyNumberFormat="1" applyFont="1" applyFill="1" applyBorder="1" applyAlignment="1">
      <alignment horizontal="center"/>
      <protection/>
    </xf>
    <xf numFmtId="172" fontId="3" fillId="0" borderId="11" xfId="71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172" fontId="3" fillId="0" borderId="11" xfId="65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172" fontId="3" fillId="0" borderId="11" xfId="72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4" fillId="0" borderId="14" xfId="0" applyFont="1" applyFill="1" applyBorder="1" applyAlignment="1">
      <alignment/>
    </xf>
    <xf numFmtId="14" fontId="74" fillId="0" borderId="11" xfId="0" applyNumberFormat="1" applyFont="1" applyFill="1" applyBorder="1" applyAlignment="1" quotePrefix="1">
      <alignment horizontal="center"/>
    </xf>
    <xf numFmtId="172" fontId="3" fillId="0" borderId="11" xfId="69" applyNumberFormat="1" applyFont="1" applyFill="1" applyBorder="1" applyAlignment="1">
      <alignment horizontal="center"/>
      <protection/>
    </xf>
    <xf numFmtId="178" fontId="3" fillId="0" borderId="11" xfId="69" applyNumberFormat="1" applyFont="1" applyFill="1" applyBorder="1" applyAlignment="1">
      <alignment horizontal="center"/>
      <protection/>
    </xf>
    <xf numFmtId="0" fontId="11" fillId="0" borderId="11" xfId="0" applyFont="1" applyFill="1" applyBorder="1" applyAlignment="1">
      <alignment/>
    </xf>
    <xf numFmtId="0" fontId="17" fillId="0" borderId="12" xfId="64" applyFont="1" applyFill="1" applyBorder="1" applyAlignment="1">
      <alignment horizontal="center" vertical="center" wrapText="1"/>
      <protection/>
    </xf>
    <xf numFmtId="14" fontId="74" fillId="0" borderId="11" xfId="0" applyNumberFormat="1" applyFont="1" applyFill="1" applyBorder="1" applyAlignment="1" quotePrefix="1">
      <alignment horizontal="center" vertical="center"/>
    </xf>
    <xf numFmtId="0" fontId="9" fillId="33" borderId="13" xfId="64" applyFont="1" applyFill="1" applyBorder="1" applyAlignment="1">
      <alignment horizontal="center" vertical="center" wrapText="1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172" fontId="3" fillId="0" borderId="11" xfId="0" applyNumberFormat="1" applyFont="1" applyFill="1" applyBorder="1" applyAlignment="1">
      <alignment horizontal="left" vertical="center"/>
    </xf>
    <xf numFmtId="0" fontId="7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35" borderId="12" xfId="64" applyFont="1" applyFill="1" applyBorder="1" applyAlignment="1">
      <alignment horizontal="center" vertical="center" wrapText="1"/>
      <protection/>
    </xf>
    <xf numFmtId="0" fontId="74" fillId="0" borderId="15" xfId="0" applyFont="1" applyFill="1" applyBorder="1" applyAlignment="1">
      <alignment vertical="center"/>
    </xf>
    <xf numFmtId="0" fontId="74" fillId="0" borderId="11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1" xfId="64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4" fillId="0" borderId="14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center" vertical="center"/>
    </xf>
    <xf numFmtId="179" fontId="74" fillId="0" borderId="11" xfId="0" applyNumberFormat="1" applyFont="1" applyFill="1" applyBorder="1" applyAlignment="1" quotePrefix="1">
      <alignment horizontal="center" vertical="center"/>
    </xf>
    <xf numFmtId="0" fontId="74" fillId="0" borderId="15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179" fontId="74" fillId="0" borderId="11" xfId="0" applyNumberFormat="1" applyFont="1" applyFill="1" applyBorder="1" applyAlignment="1">
      <alignment horizontal="center" vertical="center"/>
    </xf>
    <xf numFmtId="14" fontId="74" fillId="0" borderId="11" xfId="0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/>
    </xf>
    <xf numFmtId="14" fontId="2" fillId="33" borderId="11" xfId="0" applyNumberFormat="1" applyFont="1" applyFill="1" applyBorder="1" applyAlignment="1" quotePrefix="1">
      <alignment horizontal="center" vertical="center"/>
    </xf>
    <xf numFmtId="172" fontId="76" fillId="0" borderId="12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vertical="center"/>
    </xf>
    <xf numFmtId="181" fontId="77" fillId="0" borderId="17" xfId="42" applyNumberFormat="1" applyFont="1" applyFill="1" applyBorder="1" applyAlignment="1">
      <alignment horizontal="center"/>
    </xf>
    <xf numFmtId="172" fontId="77" fillId="0" borderId="11" xfId="0" applyNumberFormat="1" applyFont="1" applyFill="1" applyBorder="1" applyAlignment="1">
      <alignment horizontal="center" vertical="center"/>
    </xf>
    <xf numFmtId="0" fontId="77" fillId="0" borderId="11" xfId="69" applyFont="1" applyFill="1" applyBorder="1" applyAlignment="1">
      <alignment horizontal="center"/>
      <protection/>
    </xf>
    <xf numFmtId="172" fontId="77" fillId="0" borderId="0" xfId="0" applyNumberFormat="1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69" fillId="0" borderId="15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74" fillId="0" borderId="11" xfId="0" applyFont="1" applyFill="1" applyBorder="1" applyAlignment="1" quotePrefix="1">
      <alignment horizontal="center"/>
    </xf>
    <xf numFmtId="179" fontId="74" fillId="0" borderId="11" xfId="0" applyNumberFormat="1" applyFont="1" applyFill="1" applyBorder="1" applyAlignment="1" quotePrefix="1">
      <alignment horizontal="center"/>
    </xf>
    <xf numFmtId="0" fontId="7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2" fontId="77" fillId="0" borderId="14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vertical="center"/>
    </xf>
    <xf numFmtId="0" fontId="74" fillId="36" borderId="14" xfId="0" applyFont="1" applyFill="1" applyBorder="1" applyAlignment="1">
      <alignment horizontal="left" vertical="center"/>
    </xf>
    <xf numFmtId="0" fontId="74" fillId="36" borderId="11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172" fontId="77" fillId="36" borderId="14" xfId="0" applyNumberFormat="1" applyFont="1" applyFill="1" applyBorder="1" applyAlignment="1">
      <alignment horizontal="center" vertical="center"/>
    </xf>
    <xf numFmtId="172" fontId="3" fillId="36" borderId="11" xfId="0" applyNumberFormat="1" applyFont="1" applyFill="1" applyBorder="1" applyAlignment="1">
      <alignment horizontal="center" vertical="center"/>
    </xf>
    <xf numFmtId="172" fontId="3" fillId="36" borderId="11" xfId="72" applyNumberFormat="1" applyFont="1" applyFill="1" applyBorder="1" applyAlignment="1">
      <alignment horizontal="center"/>
      <protection/>
    </xf>
    <xf numFmtId="172" fontId="3" fillId="36" borderId="11" xfId="65" applyNumberFormat="1" applyFont="1" applyFill="1" applyBorder="1" applyAlignment="1">
      <alignment horizontal="center" vertical="center"/>
      <protection/>
    </xf>
    <xf numFmtId="172" fontId="3" fillId="36" borderId="11" xfId="0" applyNumberFormat="1" applyFont="1" applyFill="1" applyBorder="1" applyAlignment="1">
      <alignment horizontal="center"/>
    </xf>
    <xf numFmtId="172" fontId="3" fillId="36" borderId="11" xfId="66" applyNumberFormat="1" applyFont="1" applyFill="1" applyBorder="1" applyAlignment="1">
      <alignment horizontal="center" vertical="center"/>
      <protection/>
    </xf>
    <xf numFmtId="172" fontId="3" fillId="36" borderId="11" xfId="71" applyNumberFormat="1" applyFont="1" applyFill="1" applyBorder="1" applyAlignment="1" quotePrefix="1">
      <alignment horizontal="center" vertical="center"/>
      <protection/>
    </xf>
    <xf numFmtId="172" fontId="3" fillId="36" borderId="11" xfId="71" applyNumberFormat="1" applyFont="1" applyFill="1" applyBorder="1" applyAlignment="1">
      <alignment horizontal="center" vertical="center"/>
      <protection/>
    </xf>
    <xf numFmtId="172" fontId="3" fillId="36" borderId="11" xfId="57" applyNumberFormat="1" applyFont="1" applyFill="1" applyBorder="1" applyAlignment="1">
      <alignment horizontal="center"/>
      <protection/>
    </xf>
    <xf numFmtId="172" fontId="3" fillId="36" borderId="11" xfId="71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 wrapText="1"/>
    </xf>
    <xf numFmtId="181" fontId="77" fillId="0" borderId="11" xfId="0" applyNumberFormat="1" applyFont="1" applyFill="1" applyBorder="1" applyAlignment="1">
      <alignment vertical="center"/>
    </xf>
    <xf numFmtId="172" fontId="78" fillId="0" borderId="11" xfId="0" applyNumberFormat="1" applyFont="1" applyFill="1" applyBorder="1" applyAlignment="1">
      <alignment horizontal="center"/>
    </xf>
    <xf numFmtId="172" fontId="79" fillId="0" borderId="11" xfId="0" applyNumberFormat="1" applyFont="1" applyFill="1" applyBorder="1" applyAlignment="1">
      <alignment horizontal="center" vertical="center"/>
    </xf>
    <xf numFmtId="172" fontId="79" fillId="0" borderId="11" xfId="0" applyNumberFormat="1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vertical="center"/>
    </xf>
    <xf numFmtId="0" fontId="2" fillId="37" borderId="14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center" vertical="center"/>
    </xf>
    <xf numFmtId="14" fontId="2" fillId="37" borderId="11" xfId="0" applyNumberFormat="1" applyFont="1" applyFill="1" applyBorder="1" applyAlignment="1" quotePrefix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/>
    </xf>
    <xf numFmtId="172" fontId="3" fillId="37" borderId="14" xfId="0" applyNumberFormat="1" applyFont="1" applyFill="1" applyBorder="1" applyAlignment="1">
      <alignment horizontal="center" vertical="center"/>
    </xf>
    <xf numFmtId="172" fontId="78" fillId="37" borderId="11" xfId="0" applyNumberFormat="1" applyFont="1" applyFill="1" applyBorder="1" applyAlignment="1">
      <alignment horizontal="center" vertical="center"/>
    </xf>
    <xf numFmtId="172" fontId="3" fillId="37" borderId="11" xfId="0" applyNumberFormat="1" applyFont="1" applyFill="1" applyBorder="1" applyAlignment="1">
      <alignment horizontal="center" vertical="center"/>
    </xf>
    <xf numFmtId="172" fontId="3" fillId="37" borderId="11" xfId="72" applyNumberFormat="1" applyFont="1" applyFill="1" applyBorder="1" applyAlignment="1">
      <alignment horizontal="center"/>
      <protection/>
    </xf>
    <xf numFmtId="172" fontId="3" fillId="37" borderId="11" xfId="0" applyNumberFormat="1" applyFont="1" applyFill="1" applyBorder="1" applyAlignment="1">
      <alignment horizontal="center" vertical="center" wrapText="1"/>
    </xf>
    <xf numFmtId="172" fontId="3" fillId="37" borderId="11" xfId="0" applyNumberFormat="1" applyFont="1" applyFill="1" applyBorder="1" applyAlignment="1">
      <alignment horizontal="center"/>
    </xf>
    <xf numFmtId="172" fontId="78" fillId="37" borderId="11" xfId="71" applyNumberFormat="1" applyFont="1" applyFill="1" applyBorder="1" applyAlignment="1" quotePrefix="1">
      <alignment horizontal="center" vertical="center"/>
      <protection/>
    </xf>
    <xf numFmtId="172" fontId="78" fillId="37" borderId="11" xfId="66" applyNumberFormat="1" applyFont="1" applyFill="1" applyBorder="1" applyAlignment="1">
      <alignment horizontal="center" vertical="center"/>
      <protection/>
    </xf>
    <xf numFmtId="172" fontId="3" fillId="37" borderId="11" xfId="71" applyNumberFormat="1" applyFont="1" applyFill="1" applyBorder="1" applyAlignment="1">
      <alignment horizontal="center" vertical="center"/>
      <protection/>
    </xf>
    <xf numFmtId="172" fontId="3" fillId="37" borderId="11" xfId="57" applyNumberFormat="1" applyFont="1" applyFill="1" applyBorder="1" applyAlignment="1">
      <alignment horizontal="center"/>
      <protection/>
    </xf>
    <xf numFmtId="172" fontId="3" fillId="37" borderId="11" xfId="71" applyNumberFormat="1" applyFont="1" applyFill="1" applyBorder="1" applyAlignment="1">
      <alignment horizontal="center"/>
      <protection/>
    </xf>
    <xf numFmtId="0" fontId="3" fillId="37" borderId="11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74" fillId="37" borderId="15" xfId="0" applyFont="1" applyFill="1" applyBorder="1" applyAlignment="1">
      <alignment vertical="center"/>
    </xf>
    <xf numFmtId="0" fontId="74" fillId="37" borderId="14" xfId="0" applyFont="1" applyFill="1" applyBorder="1" applyAlignment="1">
      <alignment horizontal="left" vertical="center"/>
    </xf>
    <xf numFmtId="0" fontId="74" fillId="37" borderId="11" xfId="0" applyFont="1" applyFill="1" applyBorder="1" applyAlignment="1">
      <alignment horizontal="center" vertical="center"/>
    </xf>
    <xf numFmtId="14" fontId="74" fillId="37" borderId="11" xfId="0" applyNumberFormat="1" applyFont="1" applyFill="1" applyBorder="1" applyAlignment="1" quotePrefix="1">
      <alignment horizontal="center" vertical="center"/>
    </xf>
    <xf numFmtId="0" fontId="74" fillId="37" borderId="15" xfId="0" applyFont="1" applyFill="1" applyBorder="1" applyAlignment="1">
      <alignment horizontal="center" vertical="center"/>
    </xf>
    <xf numFmtId="172" fontId="77" fillId="37" borderId="14" xfId="0" applyNumberFormat="1" applyFont="1" applyFill="1" applyBorder="1" applyAlignment="1">
      <alignment horizontal="center" vertical="center"/>
    </xf>
    <xf numFmtId="172" fontId="3" fillId="37" borderId="11" xfId="0" applyNumberFormat="1" applyFont="1" applyFill="1" applyBorder="1" applyAlignment="1">
      <alignment horizontal="left" vertical="center"/>
    </xf>
    <xf numFmtId="172" fontId="3" fillId="37" borderId="11" xfId="71" applyNumberFormat="1" applyFont="1" applyFill="1" applyBorder="1" applyAlignment="1" quotePrefix="1">
      <alignment horizontal="center" vertical="center"/>
      <protection/>
    </xf>
    <xf numFmtId="172" fontId="3" fillId="37" borderId="11" xfId="65" applyNumberFormat="1" applyFont="1" applyFill="1" applyBorder="1" applyAlignment="1">
      <alignment horizontal="center" vertical="center"/>
      <protection/>
    </xf>
    <xf numFmtId="172" fontId="78" fillId="0" borderId="11" xfId="71" applyNumberFormat="1" applyFont="1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14" fontId="74" fillId="36" borderId="11" xfId="0" applyNumberFormat="1" applyFont="1" applyFill="1" applyBorder="1" applyAlignment="1" quotePrefix="1">
      <alignment horizontal="center"/>
    </xf>
    <xf numFmtId="181" fontId="77" fillId="36" borderId="11" xfId="0" applyNumberFormat="1" applyFont="1" applyFill="1" applyBorder="1" applyAlignment="1">
      <alignment vertical="center"/>
    </xf>
    <xf numFmtId="181" fontId="77" fillId="36" borderId="17" xfId="42" applyNumberFormat="1" applyFont="1" applyFill="1" applyBorder="1" applyAlignment="1">
      <alignment horizontal="center"/>
    </xf>
    <xf numFmtId="172" fontId="77" fillId="36" borderId="0" xfId="0" applyNumberFormat="1" applyFont="1" applyFill="1" applyAlignment="1">
      <alignment horizontal="center"/>
    </xf>
    <xf numFmtId="172" fontId="77" fillId="36" borderId="11" xfId="0" applyNumberFormat="1" applyFont="1" applyFill="1" applyBorder="1" applyAlignment="1">
      <alignment horizontal="center" vertical="center"/>
    </xf>
    <xf numFmtId="172" fontId="78" fillId="36" borderId="11" xfId="0" applyNumberFormat="1" applyFont="1" applyFill="1" applyBorder="1" applyAlignment="1">
      <alignment horizontal="center"/>
    </xf>
    <xf numFmtId="0" fontId="77" fillId="36" borderId="11" xfId="0" applyFont="1" applyFill="1" applyBorder="1" applyAlignment="1">
      <alignment horizontal="center"/>
    </xf>
    <xf numFmtId="0" fontId="77" fillId="36" borderId="11" xfId="69" applyFont="1" applyFill="1" applyBorder="1" applyAlignment="1">
      <alignment horizontal="center"/>
      <protection/>
    </xf>
    <xf numFmtId="172" fontId="78" fillId="36" borderId="11" xfId="0" applyNumberFormat="1" applyFont="1" applyFill="1" applyBorder="1" applyAlignment="1">
      <alignment horizontal="center" vertical="center"/>
    </xf>
    <xf numFmtId="172" fontId="76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4" fillId="36" borderId="0" xfId="0" applyFont="1" applyFill="1" applyAlignment="1">
      <alignment/>
    </xf>
    <xf numFmtId="172" fontId="80" fillId="0" borderId="11" xfId="0" applyNumberFormat="1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/>
    </xf>
    <xf numFmtId="0" fontId="74" fillId="36" borderId="11" xfId="0" applyFont="1" applyFill="1" applyBorder="1" applyAlignment="1" quotePrefix="1">
      <alignment horizontal="center"/>
    </xf>
    <xf numFmtId="181" fontId="77" fillId="36" borderId="17" xfId="42" applyNumberFormat="1" applyFont="1" applyFill="1" applyBorder="1" applyAlignment="1">
      <alignment/>
    </xf>
    <xf numFmtId="178" fontId="3" fillId="36" borderId="11" xfId="69" applyNumberFormat="1" applyFont="1" applyFill="1" applyBorder="1" applyAlignment="1">
      <alignment horizontal="center"/>
      <protection/>
    </xf>
    <xf numFmtId="0" fontId="3" fillId="36" borderId="11" xfId="0" applyFont="1" applyFill="1" applyBorder="1" applyAlignment="1">
      <alignment horizontal="center" vertical="center"/>
    </xf>
    <xf numFmtId="179" fontId="74" fillId="36" borderId="11" xfId="0" applyNumberFormat="1" applyFont="1" applyFill="1" applyBorder="1" applyAlignment="1" quotePrefix="1">
      <alignment horizontal="center" vertical="center"/>
    </xf>
    <xf numFmtId="0" fontId="3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" fillId="36" borderId="15" xfId="0" applyFont="1" applyFill="1" applyBorder="1" applyAlignment="1">
      <alignment vertical="center"/>
    </xf>
    <xf numFmtId="14" fontId="2" fillId="36" borderId="14" xfId="0" applyNumberFormat="1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14" fontId="2" fillId="36" borderId="11" xfId="0" applyNumberFormat="1" applyFont="1" applyFill="1" applyBorder="1" applyAlignment="1" quotePrefix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3" fillId="36" borderId="14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172" fontId="76" fillId="11" borderId="11" xfId="0" applyNumberFormat="1" applyFont="1" applyFill="1" applyBorder="1" applyAlignment="1">
      <alignment horizontal="center" vertical="center"/>
    </xf>
    <xf numFmtId="172" fontId="76" fillId="37" borderId="11" xfId="0" applyNumberFormat="1" applyFont="1" applyFill="1" applyBorder="1" applyAlignment="1">
      <alignment horizontal="center" vertical="center"/>
    </xf>
    <xf numFmtId="14" fontId="74" fillId="37" borderId="11" xfId="0" applyNumberFormat="1" applyFont="1" applyFill="1" applyBorder="1" applyAlignment="1">
      <alignment horizontal="center" vertical="center"/>
    </xf>
    <xf numFmtId="172" fontId="3" fillId="37" borderId="11" xfId="66" applyNumberFormat="1" applyFont="1" applyFill="1" applyBorder="1" applyAlignment="1">
      <alignment horizontal="center" vertical="center"/>
      <protection/>
    </xf>
    <xf numFmtId="172" fontId="3" fillId="36" borderId="11" xfId="69" applyNumberFormat="1" applyFont="1" applyFill="1" applyBorder="1" applyAlignment="1">
      <alignment horizontal="center"/>
      <protection/>
    </xf>
    <xf numFmtId="0" fontId="69" fillId="36" borderId="15" xfId="0" applyFont="1" applyFill="1" applyBorder="1" applyAlignment="1">
      <alignment/>
    </xf>
    <xf numFmtId="0" fontId="69" fillId="36" borderId="14" xfId="0" applyFont="1" applyFill="1" applyBorder="1" applyAlignment="1">
      <alignment/>
    </xf>
    <xf numFmtId="179" fontId="74" fillId="36" borderId="11" xfId="0" applyNumberFormat="1" applyFont="1" applyFill="1" applyBorder="1" applyAlignment="1" quotePrefix="1">
      <alignment horizontal="center"/>
    </xf>
    <xf numFmtId="172" fontId="77" fillId="36" borderId="11" xfId="69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9" fillId="33" borderId="12" xfId="64" applyFont="1" applyFill="1" applyBorder="1" applyAlignment="1">
      <alignment horizontal="center" vertical="center" wrapText="1"/>
      <protection/>
    </xf>
    <xf numFmtId="172" fontId="11" fillId="36" borderId="11" xfId="0" applyNumberFormat="1" applyFont="1" applyFill="1" applyBorder="1" applyAlignment="1">
      <alignment horizontal="center"/>
    </xf>
    <xf numFmtId="172" fontId="11" fillId="0" borderId="11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172" fontId="77" fillId="0" borderId="18" xfId="0" applyNumberFormat="1" applyFont="1" applyFill="1" applyBorder="1" applyAlignment="1">
      <alignment horizontal="center" vertical="center"/>
    </xf>
    <xf numFmtId="172" fontId="7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64" applyFont="1" applyAlignment="1">
      <alignment/>
      <protection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8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80" fillId="0" borderId="18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8" xfId="71" applyNumberFormat="1" applyFont="1" applyFill="1" applyBorder="1" applyAlignment="1">
      <alignment horizontal="center" vertical="center"/>
      <protection/>
    </xf>
    <xf numFmtId="172" fontId="3" fillId="0" borderId="18" xfId="72" applyNumberFormat="1" applyFont="1" applyFill="1" applyBorder="1" applyAlignment="1">
      <alignment horizontal="center"/>
      <protection/>
    </xf>
    <xf numFmtId="172" fontId="3" fillId="0" borderId="18" xfId="65" applyNumberFormat="1" applyFont="1" applyFill="1" applyBorder="1" applyAlignment="1">
      <alignment horizontal="center" vertical="center"/>
      <protection/>
    </xf>
    <xf numFmtId="172" fontId="3" fillId="0" borderId="18" xfId="66" applyNumberFormat="1" applyFont="1" applyFill="1" applyBorder="1" applyAlignment="1">
      <alignment horizontal="center" vertical="center"/>
      <protection/>
    </xf>
    <xf numFmtId="172" fontId="76" fillId="0" borderId="18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18" xfId="57" applyNumberFormat="1" applyFont="1" applyFill="1" applyBorder="1" applyAlignment="1">
      <alignment horizontal="center"/>
      <protection/>
    </xf>
    <xf numFmtId="172" fontId="3" fillId="0" borderId="18" xfId="71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 quotePrefix="1">
      <alignment horizontal="center"/>
    </xf>
    <xf numFmtId="14" fontId="2" fillId="38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172" fontId="3" fillId="38" borderId="11" xfId="0" applyNumberFormat="1" applyFont="1" applyFill="1" applyBorder="1" applyAlignment="1">
      <alignment horizontal="center" vertical="center"/>
    </xf>
    <xf numFmtId="172" fontId="3" fillId="38" borderId="11" xfId="66" applyNumberFormat="1" applyFont="1" applyFill="1" applyBorder="1" applyAlignment="1">
      <alignment horizontal="center" vertical="center"/>
      <protection/>
    </xf>
    <xf numFmtId="172" fontId="80" fillId="38" borderId="11" xfId="0" applyNumberFormat="1" applyFont="1" applyFill="1" applyBorder="1" applyAlignment="1">
      <alignment horizontal="left" vertical="center"/>
    </xf>
    <xf numFmtId="172" fontId="78" fillId="38" borderId="11" xfId="0" applyNumberFormat="1" applyFont="1" applyFill="1" applyBorder="1" applyAlignment="1">
      <alignment horizontal="left" vertical="center"/>
    </xf>
    <xf numFmtId="172" fontId="80" fillId="38" borderId="11" xfId="71" applyNumberFormat="1" applyFont="1" applyFill="1" applyBorder="1" applyAlignment="1">
      <alignment horizontal="center" vertical="center"/>
      <protection/>
    </xf>
    <xf numFmtId="172" fontId="3" fillId="38" borderId="11" xfId="71" applyNumberFormat="1" applyFont="1" applyFill="1" applyBorder="1" applyAlignment="1">
      <alignment horizontal="center" vertical="center"/>
      <protection/>
    </xf>
    <xf numFmtId="172" fontId="81" fillId="38" borderId="11" xfId="72" applyNumberFormat="1" applyFont="1" applyFill="1" applyBorder="1" applyAlignment="1">
      <alignment horizontal="center"/>
      <protection/>
    </xf>
    <xf numFmtId="172" fontId="80" fillId="38" borderId="11" xfId="72" applyNumberFormat="1" applyFont="1" applyFill="1" applyBorder="1" applyAlignment="1">
      <alignment horizontal="center"/>
      <protection/>
    </xf>
    <xf numFmtId="172" fontId="81" fillId="38" borderId="11" xfId="65" applyNumberFormat="1" applyFont="1" applyFill="1" applyBorder="1" applyAlignment="1">
      <alignment horizontal="center" vertical="center"/>
      <protection/>
    </xf>
    <xf numFmtId="172" fontId="81" fillId="38" borderId="11" xfId="0" applyNumberFormat="1" applyFont="1" applyFill="1" applyBorder="1" applyAlignment="1">
      <alignment horizontal="center" vertical="center"/>
    </xf>
    <xf numFmtId="172" fontId="80" fillId="38" borderId="11" xfId="65" applyNumberFormat="1" applyFont="1" applyFill="1" applyBorder="1" applyAlignment="1">
      <alignment horizontal="center" vertical="center"/>
      <protection/>
    </xf>
    <xf numFmtId="172" fontId="3" fillId="38" borderId="11" xfId="71" applyNumberFormat="1" applyFont="1" applyFill="1" applyBorder="1" applyAlignment="1" quotePrefix="1">
      <alignment horizontal="center" vertical="center"/>
      <protection/>
    </xf>
    <xf numFmtId="0" fontId="3" fillId="38" borderId="11" xfId="0" applyFont="1" applyFill="1" applyBorder="1" applyAlignment="1">
      <alignment horizontal="center"/>
    </xf>
    <xf numFmtId="0" fontId="80" fillId="38" borderId="11" xfId="0" applyFont="1" applyFill="1" applyBorder="1" applyAlignment="1">
      <alignment horizontal="center"/>
    </xf>
    <xf numFmtId="172" fontId="3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/>
    </xf>
    <xf numFmtId="172" fontId="81" fillId="33" borderId="11" xfId="0" applyNumberFormat="1" applyFont="1" applyFill="1" applyBorder="1" applyAlignment="1">
      <alignment horizontal="center" vertical="center"/>
    </xf>
    <xf numFmtId="14" fontId="2" fillId="38" borderId="11" xfId="0" applyNumberFormat="1" applyFont="1" applyFill="1" applyBorder="1" applyAlignment="1" quotePrefix="1">
      <alignment horizontal="center"/>
    </xf>
    <xf numFmtId="0" fontId="11" fillId="0" borderId="12" xfId="0" applyFont="1" applyFill="1" applyBorder="1" applyAlignment="1">
      <alignment horizontal="center"/>
    </xf>
    <xf numFmtId="181" fontId="77" fillId="0" borderId="11" xfId="0" applyNumberFormat="1" applyFont="1" applyFill="1" applyBorder="1" applyAlignment="1">
      <alignment/>
    </xf>
    <xf numFmtId="172" fontId="81" fillId="0" borderId="11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/>
    </xf>
    <xf numFmtId="172" fontId="76" fillId="0" borderId="11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center"/>
    </xf>
    <xf numFmtId="172" fontId="80" fillId="0" borderId="11" xfId="71" applyNumberFormat="1" applyFont="1" applyFill="1" applyBorder="1" applyAlignment="1">
      <alignment horizontal="center" vertical="center"/>
      <protection/>
    </xf>
    <xf numFmtId="172" fontId="80" fillId="0" borderId="11" xfId="0" applyNumberFormat="1" applyFont="1" applyFill="1" applyBorder="1" applyAlignment="1">
      <alignment horizontal="center"/>
    </xf>
    <xf numFmtId="172" fontId="80" fillId="0" borderId="16" xfId="0" applyNumberFormat="1" applyFont="1" applyFill="1" applyBorder="1" applyAlignment="1">
      <alignment horizontal="center"/>
    </xf>
    <xf numFmtId="172" fontId="79" fillId="36" borderId="11" xfId="0" applyNumberFormat="1" applyFont="1" applyFill="1" applyBorder="1" applyAlignment="1">
      <alignment horizontal="center"/>
    </xf>
    <xf numFmtId="172" fontId="80" fillId="36" borderId="11" xfId="0" applyNumberFormat="1" applyFont="1" applyFill="1" applyBorder="1" applyAlignment="1">
      <alignment horizontal="center"/>
    </xf>
    <xf numFmtId="0" fontId="11" fillId="33" borderId="11" xfId="64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0" fontId="11" fillId="33" borderId="12" xfId="64" applyFont="1" applyFill="1" applyBorder="1" applyAlignment="1">
      <alignment horizontal="center" vertical="center" textRotation="90" wrapText="1"/>
      <protection/>
    </xf>
    <xf numFmtId="0" fontId="11" fillId="39" borderId="11" xfId="64" applyFont="1" applyFill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33" borderId="12" xfId="64" applyFont="1" applyFill="1" applyBorder="1" applyAlignment="1">
      <alignment horizontal="center" vertical="center" wrapText="1"/>
      <protection/>
    </xf>
    <xf numFmtId="172" fontId="11" fillId="33" borderId="11" xfId="64" applyNumberFormat="1" applyFont="1" applyFill="1" applyBorder="1" applyAlignment="1">
      <alignment horizontal="center" vertical="center" wrapText="1"/>
      <protection/>
    </xf>
    <xf numFmtId="0" fontId="11" fillId="36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80" fillId="0" borderId="11" xfId="57" applyNumberFormat="1" applyFont="1" applyFill="1" applyBorder="1" applyAlignment="1">
      <alignment horizontal="center"/>
      <protection/>
    </xf>
    <xf numFmtId="172" fontId="80" fillId="0" borderId="16" xfId="0" applyNumberFormat="1" applyFont="1" applyFill="1" applyBorder="1" applyAlignment="1">
      <alignment horizontal="center" vertical="center"/>
    </xf>
    <xf numFmtId="172" fontId="80" fillId="0" borderId="18" xfId="71" applyNumberFormat="1" applyFont="1" applyFill="1" applyBorder="1" applyAlignment="1">
      <alignment horizontal="center" vertical="center"/>
      <protection/>
    </xf>
    <xf numFmtId="172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 vertical="center"/>
    </xf>
    <xf numFmtId="172" fontId="77" fillId="36" borderId="11" xfId="0" applyNumberFormat="1" applyFont="1" applyFill="1" applyBorder="1" applyAlignment="1">
      <alignment horizontal="center"/>
    </xf>
    <xf numFmtId="172" fontId="77" fillId="0" borderId="15" xfId="0" applyNumberFormat="1" applyFont="1" applyFill="1" applyBorder="1" applyAlignment="1">
      <alignment horizontal="center"/>
    </xf>
    <xf numFmtId="172" fontId="81" fillId="0" borderId="11" xfId="66" applyNumberFormat="1" applyFont="1" applyFill="1" applyBorder="1" applyAlignment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11" fillId="33" borderId="11" xfId="0" applyFont="1" applyFill="1" applyBorder="1" applyAlignment="1">
      <alignment horizontal="center" textRotation="90" wrapText="1"/>
    </xf>
    <xf numFmtId="178" fontId="5" fillId="0" borderId="11" xfId="64" applyNumberFormat="1" applyFont="1" applyFill="1" applyBorder="1" applyAlignment="1">
      <alignment horizontal="center" vertical="center"/>
      <protection/>
    </xf>
    <xf numFmtId="172" fontId="74" fillId="0" borderId="11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72" fontId="81" fillId="0" borderId="11" xfId="72" applyNumberFormat="1" applyFont="1" applyFill="1" applyBorder="1" applyAlignment="1">
      <alignment horizontal="center"/>
      <protection/>
    </xf>
    <xf numFmtId="172" fontId="81" fillId="0" borderId="11" xfId="65" applyNumberFormat="1" applyFont="1" applyFill="1" applyBorder="1" applyAlignment="1">
      <alignment horizontal="center" vertical="center"/>
      <protection/>
    </xf>
    <xf numFmtId="14" fontId="2" fillId="0" borderId="11" xfId="0" applyNumberFormat="1" applyFont="1" applyFill="1" applyBorder="1" applyAlignment="1" quotePrefix="1">
      <alignment horizontal="center"/>
    </xf>
    <xf numFmtId="14" fontId="2" fillId="0" borderId="11" xfId="0" applyNumberFormat="1" applyFont="1" applyFill="1" applyBorder="1" applyAlignment="1">
      <alignment/>
    </xf>
    <xf numFmtId="172" fontId="81" fillId="0" borderId="11" xfId="0" applyNumberFormat="1" applyFont="1" applyFill="1" applyBorder="1" applyAlignment="1">
      <alignment horizontal="center" vertical="center"/>
    </xf>
    <xf numFmtId="172" fontId="80" fillId="0" borderId="11" xfId="0" applyNumberFormat="1" applyFont="1" applyFill="1" applyBorder="1" applyAlignment="1">
      <alignment horizontal="left" vertical="center"/>
    </xf>
    <xf numFmtId="172" fontId="78" fillId="0" borderId="11" xfId="0" applyNumberFormat="1" applyFont="1" applyFill="1" applyBorder="1" applyAlignment="1">
      <alignment horizontal="left" vertical="center"/>
    </xf>
    <xf numFmtId="172" fontId="80" fillId="0" borderId="11" xfId="72" applyNumberFormat="1" applyFont="1" applyFill="1" applyBorder="1" applyAlignment="1">
      <alignment horizontal="center"/>
      <protection/>
    </xf>
    <xf numFmtId="0" fontId="80" fillId="0" borderId="11" xfId="0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2" fontId="80" fillId="0" borderId="11" xfId="65" applyNumberFormat="1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horizontal="center"/>
      <protection/>
    </xf>
    <xf numFmtId="172" fontId="83" fillId="0" borderId="11" xfId="0" applyNumberFormat="1" applyFont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36" borderId="2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 quotePrefix="1">
      <alignment horizontal="center" vertical="center"/>
    </xf>
    <xf numFmtId="172" fontId="5" fillId="36" borderId="11" xfId="0" applyNumberFormat="1" applyFont="1" applyFill="1" applyBorder="1" applyAlignment="1">
      <alignment horizontal="center" vertical="center"/>
    </xf>
    <xf numFmtId="172" fontId="19" fillId="36" borderId="11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5" fillId="0" borderId="11" xfId="64" applyFont="1" applyFill="1" applyBorder="1" applyAlignment="1">
      <alignment horizontal="center" vertical="center" textRotation="90" wrapText="1"/>
      <protection/>
    </xf>
    <xf numFmtId="0" fontId="5" fillId="33" borderId="11" xfId="64" applyFont="1" applyFill="1" applyBorder="1" applyAlignment="1">
      <alignment horizontal="center" vertical="center" textRotation="90" wrapText="1"/>
      <protection/>
    </xf>
    <xf numFmtId="0" fontId="6" fillId="33" borderId="0" xfId="64" applyFont="1" applyFill="1" applyBorder="1" applyAlignment="1">
      <alignment/>
      <protection/>
    </xf>
    <xf numFmtId="0" fontId="83" fillId="0" borderId="1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5" fillId="0" borderId="21" xfId="64" applyFont="1" applyFill="1" applyBorder="1" applyAlignment="1">
      <alignment horizontal="center" vertical="center" textRotation="90" wrapText="1"/>
      <protection/>
    </xf>
    <xf numFmtId="0" fontId="5" fillId="0" borderId="14" xfId="64" applyFont="1" applyFill="1" applyBorder="1" applyAlignment="1">
      <alignment horizontal="center" vertical="center" textRotation="90" wrapText="1"/>
      <protection/>
    </xf>
    <xf numFmtId="172" fontId="5" fillId="33" borderId="11" xfId="64" applyNumberFormat="1" applyFont="1" applyFill="1" applyBorder="1" applyAlignment="1">
      <alignment horizontal="center" vertical="center" textRotation="90" wrapText="1"/>
      <protection/>
    </xf>
    <xf numFmtId="0" fontId="5" fillId="33" borderId="12" xfId="64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Alignment="1">
      <alignment vertical="center"/>
    </xf>
    <xf numFmtId="172" fontId="3" fillId="36" borderId="11" xfId="69" applyNumberFormat="1" applyFont="1" applyFill="1" applyBorder="1" applyAlignment="1">
      <alignment horizontal="center" vertical="center"/>
      <protection/>
    </xf>
    <xf numFmtId="172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172" fontId="69" fillId="0" borderId="11" xfId="75" applyNumberFormat="1" applyBorder="1" applyAlignment="1">
      <alignment horizontal="center" vertical="center"/>
      <protection/>
    </xf>
    <xf numFmtId="172" fontId="7" fillId="0" borderId="11" xfId="0" applyNumberFormat="1" applyFont="1" applyFill="1" applyBorder="1" applyAlignment="1" quotePrefix="1">
      <alignment horizontal="center" vertical="center"/>
    </xf>
    <xf numFmtId="0" fontId="3" fillId="33" borderId="12" xfId="64" applyFont="1" applyFill="1" applyBorder="1" applyAlignment="1">
      <alignment horizontal="center" vertical="center" textRotation="90" wrapText="1"/>
      <protection/>
    </xf>
    <xf numFmtId="0" fontId="3" fillId="33" borderId="22" xfId="64" applyFont="1" applyFill="1" applyBorder="1" applyAlignment="1">
      <alignment horizontal="center" vertical="center" textRotation="90" wrapText="1"/>
      <protection/>
    </xf>
    <xf numFmtId="0" fontId="3" fillId="0" borderId="14" xfId="64" applyFont="1" applyFill="1" applyBorder="1" applyAlignment="1">
      <alignment horizontal="center" vertical="center" textRotation="90" wrapText="1"/>
      <protection/>
    </xf>
    <xf numFmtId="0" fontId="3" fillId="0" borderId="12" xfId="64" applyFont="1" applyFill="1" applyBorder="1" applyAlignment="1">
      <alignment horizontal="center" vertical="center" textRotation="90" wrapText="1"/>
      <protection/>
    </xf>
    <xf numFmtId="0" fontId="3" fillId="0" borderId="11" xfId="0" applyFont="1" applyFill="1" applyBorder="1" applyAlignment="1">
      <alignment horizontal="center" vertical="center" textRotation="90"/>
    </xf>
    <xf numFmtId="1" fontId="3" fillId="33" borderId="12" xfId="64" applyNumberFormat="1" applyFont="1" applyFill="1" applyBorder="1" applyAlignment="1">
      <alignment horizontal="center" vertical="center" textRotation="90" wrapText="1"/>
      <protection/>
    </xf>
    <xf numFmtId="0" fontId="3" fillId="0" borderId="11" xfId="64" applyFont="1" applyFill="1" applyBorder="1" applyAlignment="1">
      <alignment horizontal="center" vertical="center" textRotation="90" wrapText="1"/>
      <protection/>
    </xf>
    <xf numFmtId="0" fontId="3" fillId="33" borderId="11" xfId="64" applyFont="1" applyFill="1" applyBorder="1" applyAlignment="1">
      <alignment horizontal="center" vertical="center" textRotation="90"/>
      <protection/>
    </xf>
    <xf numFmtId="0" fontId="4" fillId="33" borderId="0" xfId="0" applyFont="1" applyFill="1" applyAlignment="1">
      <alignment vertical="center" textRotation="90"/>
    </xf>
    <xf numFmtId="0" fontId="3" fillId="0" borderId="13" xfId="64" applyFont="1" applyFill="1" applyBorder="1" applyAlignment="1">
      <alignment horizontal="center" vertical="center" textRotation="90" wrapText="1"/>
      <protection/>
    </xf>
    <xf numFmtId="0" fontId="5" fillId="33" borderId="12" xfId="64" applyFont="1" applyFill="1" applyBorder="1" applyAlignment="1">
      <alignment horizontal="right" vertical="center" textRotation="90" wrapText="1"/>
      <protection/>
    </xf>
    <xf numFmtId="0" fontId="3" fillId="33" borderId="13" xfId="64" applyFont="1" applyFill="1" applyBorder="1" applyAlignment="1">
      <alignment horizontal="center" vertical="center" textRotation="90" wrapText="1"/>
      <protection/>
    </xf>
    <xf numFmtId="0" fontId="5" fillId="33" borderId="11" xfId="64" applyFont="1" applyFill="1" applyBorder="1" applyAlignment="1">
      <alignment horizontal="right" vertical="center" textRotation="90"/>
      <protection/>
    </xf>
    <xf numFmtId="172" fontId="84" fillId="0" borderId="11" xfId="0" applyNumberFormat="1" applyFont="1" applyBorder="1" applyAlignment="1">
      <alignment horizontal="center" vertical="center"/>
    </xf>
    <xf numFmtId="181" fontId="77" fillId="0" borderId="14" xfId="42" applyNumberFormat="1" applyFont="1" applyFill="1" applyBorder="1" applyAlignment="1">
      <alignment horizontal="center" vertical="center"/>
    </xf>
    <xf numFmtId="172" fontId="69" fillId="0" borderId="11" xfId="58" applyNumberFormat="1" applyBorder="1" applyAlignment="1">
      <alignment horizontal="center" vertical="center"/>
      <protection/>
    </xf>
    <xf numFmtId="181" fontId="77" fillId="0" borderId="0" xfId="42" applyNumberFormat="1" applyFont="1" applyFill="1" applyBorder="1" applyAlignment="1">
      <alignment vertical="center"/>
    </xf>
    <xf numFmtId="0" fontId="77" fillId="0" borderId="18" xfId="69" applyFont="1" applyFill="1" applyBorder="1" applyAlignment="1">
      <alignment horizontal="center" vertical="center"/>
      <protection/>
    </xf>
    <xf numFmtId="178" fontId="3" fillId="0" borderId="11" xfId="69" applyNumberFormat="1" applyFont="1" applyFill="1" applyBorder="1" applyAlignment="1">
      <alignment horizontal="center" vertical="center"/>
      <protection/>
    </xf>
    <xf numFmtId="172" fontId="3" fillId="0" borderId="11" xfId="69" applyNumberFormat="1" applyFont="1" applyFill="1" applyBorder="1" applyAlignment="1">
      <alignment horizontal="center" vertical="center"/>
      <protection/>
    </xf>
    <xf numFmtId="0" fontId="77" fillId="0" borderId="11" xfId="69" applyFont="1" applyFill="1" applyBorder="1" applyAlignment="1">
      <alignment horizontal="center" vertical="center"/>
      <protection/>
    </xf>
    <xf numFmtId="0" fontId="7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72" fontId="77" fillId="0" borderId="11" xfId="69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5" fillId="33" borderId="18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5" fillId="33" borderId="12" xfId="64" applyFont="1" applyFill="1" applyBorder="1" applyAlignment="1">
      <alignment horizontal="center" vertical="center" wrapText="1"/>
      <protection/>
    </xf>
    <xf numFmtId="0" fontId="7" fillId="33" borderId="0" xfId="64" applyFont="1" applyFill="1" applyBorder="1" applyAlignment="1">
      <alignment/>
      <protection/>
    </xf>
    <xf numFmtId="0" fontId="85" fillId="0" borderId="0" xfId="0" applyFont="1" applyAlignment="1">
      <alignment/>
    </xf>
    <xf numFmtId="0" fontId="20" fillId="0" borderId="0" xfId="64" applyFont="1" applyAlignment="1">
      <alignment/>
      <protection/>
    </xf>
    <xf numFmtId="0" fontId="19" fillId="0" borderId="0" xfId="0" applyFont="1" applyFill="1" applyAlignment="1">
      <alignment horizontal="center"/>
    </xf>
    <xf numFmtId="172" fontId="19" fillId="0" borderId="11" xfId="0" applyNumberFormat="1" applyFont="1" applyFill="1" applyBorder="1" applyAlignment="1" quotePrefix="1">
      <alignment horizontal="center" vertical="center"/>
    </xf>
    <xf numFmtId="172" fontId="11" fillId="36" borderId="21" xfId="0" applyNumberFormat="1" applyFont="1" applyFill="1" applyBorder="1" applyAlignment="1">
      <alignment horizontal="center" vertical="center"/>
    </xf>
    <xf numFmtId="172" fontId="11" fillId="36" borderId="11" xfId="0" applyNumberFormat="1" applyFont="1" applyFill="1" applyBorder="1" applyAlignment="1">
      <alignment horizontal="center" vertical="center"/>
    </xf>
    <xf numFmtId="172" fontId="3" fillId="36" borderId="1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5" fillId="33" borderId="11" xfId="64" applyFont="1" applyFill="1" applyBorder="1" applyAlignment="1">
      <alignment vertical="center" wrapText="1"/>
      <protection/>
    </xf>
    <xf numFmtId="172" fontId="3" fillId="36" borderId="14" xfId="42" applyNumberFormat="1" applyFont="1" applyFill="1" applyBorder="1" applyAlignment="1">
      <alignment horizontal="center" vertical="center"/>
    </xf>
    <xf numFmtId="172" fontId="21" fillId="36" borderId="11" xfId="75" applyNumberFormat="1" applyFont="1" applyFill="1" applyBorder="1" applyAlignment="1">
      <alignment horizontal="center" vertical="center"/>
      <protection/>
    </xf>
    <xf numFmtId="172" fontId="2" fillId="36" borderId="11" xfId="0" applyNumberFormat="1" applyFont="1" applyFill="1" applyBorder="1" applyAlignment="1">
      <alignment horizontal="center" vertical="center"/>
    </xf>
    <xf numFmtId="172" fontId="21" fillId="36" borderId="11" xfId="58" applyNumberFormat="1" applyFont="1" applyFill="1" applyBorder="1" applyAlignment="1">
      <alignment horizontal="center" vertical="center"/>
      <protection/>
    </xf>
    <xf numFmtId="172" fontId="21" fillId="36" borderId="11" xfId="0" applyNumberFormat="1" applyFont="1" applyFill="1" applyBorder="1" applyAlignment="1">
      <alignment horizontal="center" vertical="center"/>
    </xf>
    <xf numFmtId="0" fontId="2" fillId="0" borderId="0" xfId="64" applyFont="1" applyAlignment="1">
      <alignment/>
      <protection/>
    </xf>
    <xf numFmtId="0" fontId="74" fillId="0" borderId="14" xfId="0" applyFont="1" applyFill="1" applyBorder="1" applyAlignment="1">
      <alignment vertical="center"/>
    </xf>
    <xf numFmtId="0" fontId="74" fillId="33" borderId="15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0" fontId="74" fillId="33" borderId="11" xfId="0" applyFont="1" applyFill="1" applyBorder="1" applyAlignment="1">
      <alignment horizontal="center" vertical="center"/>
    </xf>
    <xf numFmtId="179" fontId="74" fillId="33" borderId="11" xfId="0" applyNumberFormat="1" applyFont="1" applyFill="1" applyBorder="1" applyAlignment="1" quotePrefix="1">
      <alignment horizontal="center" vertical="center"/>
    </xf>
    <xf numFmtId="179" fontId="74" fillId="0" borderId="11" xfId="77" applyNumberFormat="1" applyFont="1" applyFill="1" applyBorder="1" applyAlignment="1" quotePrefix="1">
      <alignment horizontal="center" vertical="center"/>
      <protection/>
    </xf>
    <xf numFmtId="0" fontId="74" fillId="36" borderId="14" xfId="0" applyFont="1" applyFill="1" applyBorder="1" applyAlignment="1">
      <alignment vertical="center"/>
    </xf>
    <xf numFmtId="49" fontId="74" fillId="36" borderId="15" xfId="0" applyNumberFormat="1" applyFont="1" applyFill="1" applyBorder="1" applyAlignment="1">
      <alignment vertical="center"/>
    </xf>
    <xf numFmtId="49" fontId="74" fillId="36" borderId="14" xfId="0" applyNumberFormat="1" applyFont="1" applyFill="1" applyBorder="1" applyAlignment="1">
      <alignment vertical="center"/>
    </xf>
    <xf numFmtId="172" fontId="11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3" borderId="18" xfId="64" applyFont="1" applyFill="1" applyBorder="1" applyAlignment="1">
      <alignment horizontal="center" vertical="center" wrapText="1"/>
      <protection/>
    </xf>
    <xf numFmtId="0" fontId="11" fillId="33" borderId="12" xfId="64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6" fillId="33" borderId="13" xfId="64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12" xfId="64" applyFont="1" applyFill="1" applyBorder="1" applyAlignment="1">
      <alignment horizontal="center" vertical="center" wrapText="1"/>
      <protection/>
    </xf>
    <xf numFmtId="0" fontId="3" fillId="35" borderId="18" xfId="64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left" vertical="top"/>
    </xf>
    <xf numFmtId="0" fontId="5" fillId="33" borderId="18" xfId="64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 vertical="top"/>
    </xf>
    <xf numFmtId="0" fontId="3" fillId="33" borderId="15" xfId="64" applyFont="1" applyFill="1" applyBorder="1" applyAlignment="1">
      <alignment horizontal="center" vertical="center" wrapText="1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4" xfId="64" applyFont="1" applyFill="1" applyBorder="1" applyAlignment="1">
      <alignment horizontal="center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13" xfId="0" applyFill="1" applyBorder="1" applyAlignment="1">
      <alignment horizontal="left" vertical="top"/>
    </xf>
    <xf numFmtId="0" fontId="7" fillId="0" borderId="0" xfId="64" applyFont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9" fillId="33" borderId="19" xfId="64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2" fillId="0" borderId="0" xfId="64" applyFont="1" applyAlignment="1">
      <alignment horizontal="center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5" fillId="33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33" borderId="18" xfId="64" applyFont="1" applyFill="1" applyBorder="1" applyAlignment="1">
      <alignment horizontal="center" vertical="center" wrapText="1"/>
      <protection/>
    </xf>
    <xf numFmtId="0" fontId="7" fillId="33" borderId="13" xfId="64" applyFont="1" applyFill="1" applyBorder="1" applyAlignment="1">
      <alignment horizontal="center" vertical="center" wrapText="1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7" fillId="33" borderId="19" xfId="64" applyFont="1" applyFill="1" applyBorder="1" applyAlignment="1">
      <alignment horizontal="center" vertical="center" wrapText="1"/>
      <protection/>
    </xf>
    <xf numFmtId="0" fontId="7" fillId="33" borderId="20" xfId="64" applyFont="1" applyFill="1" applyBorder="1" applyAlignment="1">
      <alignment horizontal="center" vertical="center" wrapText="1"/>
      <protection/>
    </xf>
    <xf numFmtId="0" fontId="7" fillId="33" borderId="23" xfId="64" applyFont="1" applyFill="1" applyBorder="1" applyAlignment="1">
      <alignment horizontal="center" vertical="center" wrapText="1"/>
      <protection/>
    </xf>
    <xf numFmtId="0" fontId="7" fillId="33" borderId="25" xfId="64" applyFont="1" applyFill="1" applyBorder="1" applyAlignment="1">
      <alignment horizontal="center" vertical="center" wrapText="1"/>
      <protection/>
    </xf>
    <xf numFmtId="0" fontId="7" fillId="33" borderId="24" xfId="64" applyFont="1" applyFill="1" applyBorder="1" applyAlignment="1">
      <alignment horizontal="center" vertical="center" wrapText="1"/>
      <protection/>
    </xf>
    <xf numFmtId="0" fontId="7" fillId="33" borderId="26" xfId="64" applyFont="1" applyFill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19" fillId="0" borderId="0" xfId="0" applyFont="1" applyFill="1" applyAlignment="1">
      <alignment horizontal="center"/>
    </xf>
    <xf numFmtId="0" fontId="88" fillId="33" borderId="18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19" fillId="0" borderId="0" xfId="64" applyFont="1" applyAlignment="1">
      <alignment horizont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6" xfId="61"/>
    <cellStyle name="Normal 18" xfId="62"/>
    <cellStyle name="Normal 19" xfId="63"/>
    <cellStyle name="Normal 2" xfId="64"/>
    <cellStyle name="Normal 20" xfId="65"/>
    <cellStyle name="Normal 23" xfId="66"/>
    <cellStyle name="Normal 24" xfId="67"/>
    <cellStyle name="Normal 25" xfId="68"/>
    <cellStyle name="Normal 3" xfId="69"/>
    <cellStyle name="Normal 33" xfId="70"/>
    <cellStyle name="Normal 34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19050</xdr:rowOff>
    </xdr:from>
    <xdr:to>
      <xdr:col>3</xdr:col>
      <xdr:colOff>228600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257300" y="438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28575</xdr:rowOff>
    </xdr:from>
    <xdr:to>
      <xdr:col>11</xdr:col>
      <xdr:colOff>333375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5410200" y="447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47625</xdr:rowOff>
    </xdr:from>
    <xdr:to>
      <xdr:col>2</xdr:col>
      <xdr:colOff>104775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771525" y="4667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47625</xdr:rowOff>
    </xdr:from>
    <xdr:to>
      <xdr:col>17</xdr:col>
      <xdr:colOff>28575</xdr:colOff>
      <xdr:row>2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000750" y="46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6"/>
  <sheetViews>
    <sheetView zoomScalePageLayoutView="0" workbookViewId="0" topLeftCell="R30">
      <selection activeCell="F28" sqref="F28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52" customWidth="1"/>
    <col min="5" max="5" width="15.33203125" style="1" customWidth="1"/>
    <col min="6" max="6" width="19.83203125" style="1" customWidth="1"/>
    <col min="7" max="7" width="6.83203125" style="1" customWidth="1"/>
    <col min="8" max="8" width="7.5" style="1" customWidth="1"/>
    <col min="9" max="9" width="6.5" style="101" customWidth="1"/>
    <col min="10" max="14" width="6.5" style="1" customWidth="1"/>
    <col min="15" max="15" width="7.83203125" style="101" customWidth="1"/>
    <col min="16" max="16" width="10.83203125" style="1" customWidth="1"/>
    <col min="17" max="18" width="8.33203125" style="1" customWidth="1"/>
    <col min="19" max="19" width="9.16015625" style="1" customWidth="1"/>
    <col min="20" max="20" width="9.5" style="1" customWidth="1"/>
    <col min="21" max="21" width="9.33203125" style="1" customWidth="1"/>
    <col min="22" max="22" width="9" style="1" customWidth="1"/>
    <col min="23" max="24" width="7.5" style="1" customWidth="1"/>
    <col min="25" max="25" width="13" style="1" customWidth="1"/>
    <col min="26" max="29" width="9.33203125" style="1" customWidth="1"/>
    <col min="30" max="30" width="9.33203125" style="101" customWidth="1"/>
    <col min="31" max="33" width="9.33203125" style="1" customWidth="1"/>
    <col min="34" max="16384" width="9.33203125" style="1" customWidth="1"/>
  </cols>
  <sheetData>
    <row r="1" spans="1:36" ht="16.5">
      <c r="A1" s="449" t="s">
        <v>30</v>
      </c>
      <c r="B1" s="449"/>
      <c r="C1" s="449"/>
      <c r="D1" s="449"/>
      <c r="E1" s="449"/>
      <c r="F1" s="52"/>
      <c r="G1" s="52"/>
      <c r="H1" s="52"/>
      <c r="I1" s="450" t="s">
        <v>7</v>
      </c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</row>
    <row r="2" spans="1:36" ht="16.5">
      <c r="A2" s="450" t="s">
        <v>44</v>
      </c>
      <c r="B2" s="450"/>
      <c r="C2" s="450"/>
      <c r="D2" s="450"/>
      <c r="E2" s="450"/>
      <c r="F2" s="51"/>
      <c r="G2" s="51"/>
      <c r="H2" s="51"/>
      <c r="I2" s="451" t="s">
        <v>6</v>
      </c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</row>
    <row r="3" spans="1:8" ht="15.75">
      <c r="A3" s="450" t="s">
        <v>8</v>
      </c>
      <c r="B3" s="450"/>
      <c r="C3" s="450"/>
      <c r="D3" s="450"/>
      <c r="E3" s="450"/>
      <c r="F3" s="51"/>
      <c r="G3" s="51"/>
      <c r="H3" s="51"/>
    </row>
    <row r="4" spans="1:8" ht="16.5">
      <c r="A4" s="53"/>
      <c r="B4" s="53"/>
      <c r="C4" s="53"/>
      <c r="D4" s="43"/>
      <c r="E4" s="53"/>
      <c r="F4" s="53"/>
      <c r="G4" s="53"/>
      <c r="H4" s="53"/>
    </row>
    <row r="5" spans="1:36" ht="20.25">
      <c r="A5" s="433" t="s">
        <v>9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</row>
    <row r="6" spans="1:36" s="54" customFormat="1" ht="20.25">
      <c r="A6" s="433" t="s">
        <v>158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</row>
    <row r="7" ht="16.5">
      <c r="B7" s="55"/>
    </row>
    <row r="8" spans="1:36" s="57" customFormat="1" ht="24" customHeight="1">
      <c r="A8" s="435" t="s">
        <v>1</v>
      </c>
      <c r="B8" s="438" t="s">
        <v>10</v>
      </c>
      <c r="C8" s="438"/>
      <c r="D8" s="439" t="s">
        <v>51</v>
      </c>
      <c r="E8" s="438" t="s">
        <v>5</v>
      </c>
      <c r="F8" s="56"/>
      <c r="G8" s="430" t="s">
        <v>208</v>
      </c>
      <c r="H8" s="431"/>
      <c r="I8" s="431"/>
      <c r="J8" s="431"/>
      <c r="K8" s="431"/>
      <c r="L8" s="431"/>
      <c r="M8" s="431"/>
      <c r="N8" s="431"/>
      <c r="O8" s="432"/>
      <c r="P8" s="445" t="s">
        <v>11</v>
      </c>
      <c r="Q8" s="430" t="s">
        <v>209</v>
      </c>
      <c r="R8" s="431"/>
      <c r="S8" s="431"/>
      <c r="T8" s="431"/>
      <c r="U8" s="431"/>
      <c r="V8" s="431"/>
      <c r="W8" s="431"/>
      <c r="X8" s="432"/>
      <c r="Y8" s="445" t="s">
        <v>12</v>
      </c>
      <c r="Z8" s="430" t="s">
        <v>222</v>
      </c>
      <c r="AA8" s="431"/>
      <c r="AB8" s="431"/>
      <c r="AC8" s="431"/>
      <c r="AD8" s="431"/>
      <c r="AE8" s="431"/>
      <c r="AF8" s="431"/>
      <c r="AG8" s="431"/>
      <c r="AH8" s="431"/>
      <c r="AI8" s="431"/>
      <c r="AJ8" s="432"/>
    </row>
    <row r="9" spans="1:36" s="3" customFormat="1" ht="118.5" customHeight="1">
      <c r="A9" s="436"/>
      <c r="B9" s="438"/>
      <c r="C9" s="438"/>
      <c r="D9" s="440"/>
      <c r="E9" s="438"/>
      <c r="F9" s="442" t="s">
        <v>62</v>
      </c>
      <c r="G9" s="37" t="s">
        <v>155</v>
      </c>
      <c r="H9" s="37" t="s">
        <v>207</v>
      </c>
      <c r="I9" s="37" t="s">
        <v>14</v>
      </c>
      <c r="J9" s="218" t="s">
        <v>210</v>
      </c>
      <c r="K9" s="37" t="s">
        <v>211</v>
      </c>
      <c r="L9" s="37" t="s">
        <v>18</v>
      </c>
      <c r="M9" s="37" t="s">
        <v>15</v>
      </c>
      <c r="N9" s="37" t="s">
        <v>206</v>
      </c>
      <c r="O9" s="218" t="s">
        <v>16</v>
      </c>
      <c r="P9" s="446"/>
      <c r="Q9" s="58" t="s">
        <v>218</v>
      </c>
      <c r="R9" s="218" t="s">
        <v>212</v>
      </c>
      <c r="S9" s="58" t="s">
        <v>213</v>
      </c>
      <c r="T9" s="58" t="s">
        <v>214</v>
      </c>
      <c r="U9" s="58" t="s">
        <v>48</v>
      </c>
      <c r="V9" s="58" t="s">
        <v>49</v>
      </c>
      <c r="W9" s="58" t="s">
        <v>215</v>
      </c>
      <c r="X9" s="58" t="s">
        <v>216</v>
      </c>
      <c r="Y9" s="446"/>
      <c r="Z9" s="58" t="s">
        <v>194</v>
      </c>
      <c r="AA9" s="58" t="s">
        <v>217</v>
      </c>
      <c r="AB9" s="58" t="s">
        <v>19</v>
      </c>
      <c r="AC9" s="58" t="s">
        <v>21</v>
      </c>
      <c r="AD9" s="58" t="s">
        <v>24</v>
      </c>
      <c r="AE9" s="58" t="s">
        <v>20</v>
      </c>
      <c r="AF9" s="58" t="s">
        <v>22</v>
      </c>
      <c r="AG9" s="58" t="s">
        <v>221</v>
      </c>
      <c r="AH9" s="58" t="s">
        <v>23</v>
      </c>
      <c r="AI9" s="58" t="s">
        <v>219</v>
      </c>
      <c r="AJ9" s="58" t="s">
        <v>220</v>
      </c>
    </row>
    <row r="10" spans="1:36" s="313" customFormat="1" ht="22.5" customHeight="1">
      <c r="A10" s="436"/>
      <c r="B10" s="438"/>
      <c r="C10" s="438"/>
      <c r="D10" s="440"/>
      <c r="E10" s="438"/>
      <c r="F10" s="443"/>
      <c r="G10" s="38">
        <v>45</v>
      </c>
      <c r="H10" s="38">
        <v>30</v>
      </c>
      <c r="I10" s="38">
        <v>30</v>
      </c>
      <c r="J10" s="312">
        <v>45</v>
      </c>
      <c r="K10" s="38">
        <v>30</v>
      </c>
      <c r="L10" s="38">
        <v>105</v>
      </c>
      <c r="M10" s="38">
        <v>90</v>
      </c>
      <c r="N10" s="239">
        <v>30</v>
      </c>
      <c r="O10" s="20">
        <v>15</v>
      </c>
      <c r="P10" s="447"/>
      <c r="Q10" s="38">
        <v>45</v>
      </c>
      <c r="R10" s="20">
        <v>60</v>
      </c>
      <c r="S10" s="38">
        <v>60</v>
      </c>
      <c r="T10" s="38">
        <v>30</v>
      </c>
      <c r="U10" s="38">
        <v>105</v>
      </c>
      <c r="V10" s="38">
        <v>60</v>
      </c>
      <c r="W10" s="38">
        <v>30</v>
      </c>
      <c r="X10" s="38">
        <v>45</v>
      </c>
      <c r="Y10" s="447"/>
      <c r="Z10" s="38">
        <v>150</v>
      </c>
      <c r="AA10" s="38">
        <v>115</v>
      </c>
      <c r="AB10" s="38">
        <v>45</v>
      </c>
      <c r="AC10" s="38">
        <v>30</v>
      </c>
      <c r="AD10" s="59">
        <v>110</v>
      </c>
      <c r="AE10" s="59">
        <v>225</v>
      </c>
      <c r="AF10" s="38">
        <v>30</v>
      </c>
      <c r="AG10" s="38">
        <v>45</v>
      </c>
      <c r="AH10" s="59">
        <v>130</v>
      </c>
      <c r="AI10" s="59">
        <v>260</v>
      </c>
      <c r="AJ10" s="59">
        <v>220</v>
      </c>
    </row>
    <row r="11" spans="1:36" s="313" customFormat="1" ht="17.25" customHeight="1">
      <c r="A11" s="437"/>
      <c r="B11" s="438"/>
      <c r="C11" s="438"/>
      <c r="D11" s="441"/>
      <c r="E11" s="438"/>
      <c r="F11" s="444"/>
      <c r="G11" s="38">
        <v>3</v>
      </c>
      <c r="H11" s="38">
        <v>2</v>
      </c>
      <c r="I11" s="38">
        <v>2</v>
      </c>
      <c r="J11" s="312">
        <v>3</v>
      </c>
      <c r="K11" s="38">
        <v>2</v>
      </c>
      <c r="L11" s="38">
        <v>7</v>
      </c>
      <c r="M11" s="38">
        <v>6</v>
      </c>
      <c r="N11" s="239">
        <v>2</v>
      </c>
      <c r="O11" s="20">
        <v>1</v>
      </c>
      <c r="P11" s="38">
        <f>SUM(H11:O11)</f>
        <v>25</v>
      </c>
      <c r="Q11" s="38">
        <v>3</v>
      </c>
      <c r="R11" s="20">
        <v>4</v>
      </c>
      <c r="S11" s="38">
        <v>4</v>
      </c>
      <c r="T11" s="38">
        <v>2</v>
      </c>
      <c r="U11" s="38">
        <v>7</v>
      </c>
      <c r="V11" s="38">
        <v>4</v>
      </c>
      <c r="W11" s="38">
        <v>2</v>
      </c>
      <c r="X11" s="38">
        <v>3</v>
      </c>
      <c r="Y11" s="38">
        <f>SUM(Q11:X11)</f>
        <v>29</v>
      </c>
      <c r="Z11" s="38">
        <v>5</v>
      </c>
      <c r="AA11" s="38">
        <v>4</v>
      </c>
      <c r="AB11" s="38">
        <v>3</v>
      </c>
      <c r="AC11" s="38">
        <v>2</v>
      </c>
      <c r="AD11" s="59">
        <v>3</v>
      </c>
      <c r="AE11" s="59">
        <v>7</v>
      </c>
      <c r="AF11" s="263">
        <v>2</v>
      </c>
      <c r="AG11" s="263">
        <v>3</v>
      </c>
      <c r="AH11" s="59">
        <v>4</v>
      </c>
      <c r="AI11" s="59">
        <v>5</v>
      </c>
      <c r="AJ11" s="59">
        <v>4</v>
      </c>
    </row>
    <row r="12" spans="1:36" s="44" customFormat="1" ht="21" customHeight="1">
      <c r="A12" s="41">
        <v>1</v>
      </c>
      <c r="B12" s="97" t="s">
        <v>124</v>
      </c>
      <c r="C12" s="107" t="s">
        <v>125</v>
      </c>
      <c r="D12" s="108" t="s">
        <v>0</v>
      </c>
      <c r="E12" s="112">
        <v>33800</v>
      </c>
      <c r="F12" s="129" t="s">
        <v>81</v>
      </c>
      <c r="G12" s="68">
        <v>7.8</v>
      </c>
      <c r="H12" s="133">
        <v>8.6</v>
      </c>
      <c r="I12" s="201">
        <v>6.6</v>
      </c>
      <c r="J12" s="61">
        <v>6.9</v>
      </c>
      <c r="K12" s="63">
        <v>5.8</v>
      </c>
      <c r="L12" s="71">
        <v>7.2</v>
      </c>
      <c r="M12" s="69">
        <v>6.8</v>
      </c>
      <c r="N12" s="64">
        <v>7.4</v>
      </c>
      <c r="O12" s="62">
        <v>8.7</v>
      </c>
      <c r="P12" s="40">
        <f>SUMPRODUCT($H$11:$O$11,H12:O12)/$P$11</f>
        <v>7.095999999999999</v>
      </c>
      <c r="Q12" s="65">
        <v>7.3</v>
      </c>
      <c r="R12" s="298">
        <v>7.5</v>
      </c>
      <c r="S12" s="65">
        <v>6.3</v>
      </c>
      <c r="T12" s="65">
        <v>5.9</v>
      </c>
      <c r="U12" s="66">
        <v>6.7</v>
      </c>
      <c r="V12" s="67">
        <v>7</v>
      </c>
      <c r="W12" s="68">
        <v>7.4</v>
      </c>
      <c r="X12" s="71">
        <v>6.1</v>
      </c>
      <c r="Y12" s="40">
        <f>SUMPRODUCT($Q$11:$X$11,Q12:X12)/$Y$11</f>
        <v>6.789655172413792</v>
      </c>
      <c r="Z12" s="61">
        <v>5.2</v>
      </c>
      <c r="AA12" s="61">
        <v>5.5</v>
      </c>
      <c r="AB12" s="41">
        <v>7.9</v>
      </c>
      <c r="AC12" s="65">
        <v>6.8</v>
      </c>
      <c r="AD12" s="65">
        <v>6.2</v>
      </c>
      <c r="AE12" s="65">
        <v>5.3</v>
      </c>
      <c r="AF12" s="65">
        <v>5.5</v>
      </c>
      <c r="AG12" s="65">
        <v>7</v>
      </c>
      <c r="AH12" s="65">
        <v>5.5</v>
      </c>
      <c r="AI12" s="65">
        <v>5</v>
      </c>
      <c r="AJ12" s="65">
        <v>5.6</v>
      </c>
    </row>
    <row r="13" spans="1:36" s="210" customFormat="1" ht="20.25" customHeight="1">
      <c r="A13" s="206">
        <v>2</v>
      </c>
      <c r="B13" s="136" t="s">
        <v>78</v>
      </c>
      <c r="C13" s="137" t="s">
        <v>79</v>
      </c>
      <c r="D13" s="138" t="s">
        <v>80</v>
      </c>
      <c r="E13" s="207">
        <v>37462</v>
      </c>
      <c r="F13" s="139" t="s">
        <v>81</v>
      </c>
      <c r="G13" s="206">
        <v>0</v>
      </c>
      <c r="H13" s="140">
        <v>8</v>
      </c>
      <c r="I13" s="141">
        <v>5.7</v>
      </c>
      <c r="J13" s="141">
        <v>7.3</v>
      </c>
      <c r="K13" s="147">
        <v>6.4</v>
      </c>
      <c r="L13" s="142">
        <v>8.7</v>
      </c>
      <c r="M13" s="143">
        <v>8.2</v>
      </c>
      <c r="N13" s="147">
        <v>8.1</v>
      </c>
      <c r="O13" s="145">
        <v>8.3</v>
      </c>
      <c r="P13" s="219">
        <f aca="true" t="shared" si="0" ref="P13:P37">SUMPRODUCT($H$11:$O$11,H13:O13)/$P$11</f>
        <v>7.867999999999999</v>
      </c>
      <c r="Q13" s="144">
        <v>0</v>
      </c>
      <c r="R13" s="147">
        <v>0</v>
      </c>
      <c r="S13" s="141">
        <v>0</v>
      </c>
      <c r="T13" s="144">
        <v>0</v>
      </c>
      <c r="U13" s="148">
        <v>0</v>
      </c>
      <c r="V13" s="149">
        <v>0</v>
      </c>
      <c r="W13" s="209">
        <v>0</v>
      </c>
      <c r="X13" s="142">
        <v>0</v>
      </c>
      <c r="Y13" s="144"/>
      <c r="Z13" s="141">
        <v>0</v>
      </c>
      <c r="AA13" s="141">
        <v>0</v>
      </c>
      <c r="AB13" s="206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</row>
    <row r="14" spans="1:36" s="175" customFormat="1" ht="20.25" customHeight="1">
      <c r="A14" s="156">
        <v>3</v>
      </c>
      <c r="B14" s="157" t="s">
        <v>82</v>
      </c>
      <c r="C14" s="158" t="s">
        <v>83</v>
      </c>
      <c r="D14" s="159" t="s">
        <v>0</v>
      </c>
      <c r="E14" s="160">
        <v>36412</v>
      </c>
      <c r="F14" s="161" t="s">
        <v>84</v>
      </c>
      <c r="G14" s="174">
        <v>0</v>
      </c>
      <c r="H14" s="163">
        <v>8</v>
      </c>
      <c r="I14" s="164" t="s">
        <v>45</v>
      </c>
      <c r="J14" s="164">
        <v>3.9</v>
      </c>
      <c r="K14" s="171" t="s">
        <v>45</v>
      </c>
      <c r="L14" s="166" t="s">
        <v>45</v>
      </c>
      <c r="M14" s="167">
        <v>7.2</v>
      </c>
      <c r="N14" s="169">
        <v>4</v>
      </c>
      <c r="O14" s="170" t="s">
        <v>45</v>
      </c>
      <c r="P14" s="40">
        <f t="shared" si="0"/>
        <v>3.156</v>
      </c>
      <c r="Q14" s="168">
        <v>0</v>
      </c>
      <c r="R14" s="171">
        <v>0</v>
      </c>
      <c r="S14" s="168">
        <v>0</v>
      </c>
      <c r="T14" s="168">
        <v>0</v>
      </c>
      <c r="U14" s="172">
        <v>0</v>
      </c>
      <c r="V14" s="173">
        <v>0</v>
      </c>
      <c r="W14" s="174">
        <v>0</v>
      </c>
      <c r="X14" s="166">
        <v>0</v>
      </c>
      <c r="Y14" s="168"/>
      <c r="Z14" s="165">
        <v>0</v>
      </c>
      <c r="AA14" s="165">
        <v>0</v>
      </c>
      <c r="AB14" s="165">
        <v>0</v>
      </c>
      <c r="AC14" s="168">
        <v>0</v>
      </c>
      <c r="AD14" s="168">
        <v>0</v>
      </c>
      <c r="AE14" s="168">
        <v>0</v>
      </c>
      <c r="AF14" s="168">
        <v>0</v>
      </c>
      <c r="AG14" s="168">
        <v>0</v>
      </c>
      <c r="AH14" s="168">
        <v>0</v>
      </c>
      <c r="AI14" s="168">
        <v>0</v>
      </c>
      <c r="AJ14" s="168">
        <v>0</v>
      </c>
    </row>
    <row r="15" spans="1:36" s="44" customFormat="1" ht="20.25" customHeight="1">
      <c r="A15" s="41">
        <v>4</v>
      </c>
      <c r="B15" s="114" t="s">
        <v>129</v>
      </c>
      <c r="C15" s="82" t="s">
        <v>130</v>
      </c>
      <c r="D15" s="98" t="s">
        <v>0</v>
      </c>
      <c r="E15" s="115">
        <v>34360</v>
      </c>
      <c r="F15" s="130" t="s">
        <v>84</v>
      </c>
      <c r="G15" s="65">
        <v>7</v>
      </c>
      <c r="H15" s="135">
        <v>9</v>
      </c>
      <c r="I15" s="61">
        <v>6.8</v>
      </c>
      <c r="J15" s="61">
        <v>7.2</v>
      </c>
      <c r="K15" s="65">
        <v>6.4</v>
      </c>
      <c r="L15" s="71">
        <v>6.5</v>
      </c>
      <c r="M15" s="69">
        <v>6.3</v>
      </c>
      <c r="N15" s="64">
        <v>7.5</v>
      </c>
      <c r="O15" s="62">
        <v>8.6</v>
      </c>
      <c r="P15" s="40">
        <f t="shared" si="0"/>
        <v>6.916</v>
      </c>
      <c r="Q15" s="65">
        <v>6.4</v>
      </c>
      <c r="R15" s="299">
        <v>7.8</v>
      </c>
      <c r="S15" s="61">
        <v>7.1</v>
      </c>
      <c r="T15" s="299">
        <v>6.5</v>
      </c>
      <c r="U15" s="65">
        <v>5.6</v>
      </c>
      <c r="V15" s="68">
        <v>7.4</v>
      </c>
      <c r="W15" s="68">
        <v>7.2</v>
      </c>
      <c r="X15" s="71">
        <v>6.7</v>
      </c>
      <c r="Y15" s="40">
        <f>SUMPRODUCT($Q$11:$X$11,Q15:X15)/$Y$11</f>
        <v>6.727586206896552</v>
      </c>
      <c r="Z15" s="61">
        <v>5.6</v>
      </c>
      <c r="AA15" s="61">
        <v>6</v>
      </c>
      <c r="AB15" s="61">
        <v>6.9</v>
      </c>
      <c r="AC15" s="61">
        <v>6.9</v>
      </c>
      <c r="AD15" s="61">
        <v>6.6</v>
      </c>
      <c r="AE15" s="61">
        <v>6.9</v>
      </c>
      <c r="AF15" s="61">
        <v>7.2</v>
      </c>
      <c r="AG15" s="61">
        <v>6.6</v>
      </c>
      <c r="AH15" s="61">
        <v>6.9</v>
      </c>
      <c r="AI15" s="61">
        <v>5.8</v>
      </c>
      <c r="AJ15" s="61">
        <v>5.6</v>
      </c>
    </row>
    <row r="16" spans="1:36" s="75" customFormat="1" ht="20.25" customHeight="1">
      <c r="A16" s="41">
        <v>5</v>
      </c>
      <c r="B16" s="97" t="s">
        <v>85</v>
      </c>
      <c r="C16" s="107" t="s">
        <v>86</v>
      </c>
      <c r="D16" s="108" t="s">
        <v>80</v>
      </c>
      <c r="E16" s="109">
        <v>32639</v>
      </c>
      <c r="F16" s="129" t="s">
        <v>87</v>
      </c>
      <c r="G16" s="61">
        <v>7.5</v>
      </c>
      <c r="H16" s="133">
        <v>8</v>
      </c>
      <c r="I16" s="61">
        <v>6.3</v>
      </c>
      <c r="J16" s="201">
        <v>6.8</v>
      </c>
      <c r="K16" s="103">
        <v>6.4</v>
      </c>
      <c r="L16" s="71">
        <v>7.9</v>
      </c>
      <c r="M16" s="69">
        <v>7.6</v>
      </c>
      <c r="N16" s="64">
        <v>7</v>
      </c>
      <c r="O16" s="62">
        <v>8.4</v>
      </c>
      <c r="P16" s="40">
        <f t="shared" si="0"/>
        <v>7.404</v>
      </c>
      <c r="Q16" s="65">
        <v>7.8</v>
      </c>
      <c r="R16" s="103">
        <v>8.5</v>
      </c>
      <c r="S16" s="61">
        <v>7.2</v>
      </c>
      <c r="T16" s="299">
        <v>7.5</v>
      </c>
      <c r="U16" s="65">
        <v>7.2</v>
      </c>
      <c r="V16" s="68">
        <v>8.7</v>
      </c>
      <c r="W16" s="68">
        <v>7.9</v>
      </c>
      <c r="X16" s="71">
        <v>7.5</v>
      </c>
      <c r="Y16" s="40">
        <f>SUMPRODUCT($Q$11:$X$11,Q16:X16)/$Y$11</f>
        <v>7.748275862068965</v>
      </c>
      <c r="Z16" s="61">
        <v>6.5</v>
      </c>
      <c r="AA16" s="61">
        <v>6.9</v>
      </c>
      <c r="AB16" s="61">
        <v>8</v>
      </c>
      <c r="AC16" s="61">
        <v>8.2</v>
      </c>
      <c r="AD16" s="61">
        <v>7.8</v>
      </c>
      <c r="AE16" s="61">
        <v>8</v>
      </c>
      <c r="AF16" s="61">
        <v>8.1</v>
      </c>
      <c r="AG16" s="61">
        <v>7.8</v>
      </c>
      <c r="AH16" s="61">
        <v>6.9</v>
      </c>
      <c r="AI16" s="61">
        <v>6.6</v>
      </c>
      <c r="AJ16" s="61">
        <v>6.6</v>
      </c>
    </row>
    <row r="17" spans="1:40" s="99" customFormat="1" ht="20.25" customHeight="1">
      <c r="A17" s="41">
        <v>6</v>
      </c>
      <c r="B17" s="97" t="s">
        <v>88</v>
      </c>
      <c r="C17" s="107" t="s">
        <v>89</v>
      </c>
      <c r="D17" s="108" t="s">
        <v>0</v>
      </c>
      <c r="E17" s="88">
        <v>36750</v>
      </c>
      <c r="F17" s="129" t="s">
        <v>90</v>
      </c>
      <c r="G17" s="317">
        <v>7</v>
      </c>
      <c r="H17" s="133">
        <v>8.6</v>
      </c>
      <c r="I17" s="61">
        <v>6.8</v>
      </c>
      <c r="J17" s="41">
        <v>7.6</v>
      </c>
      <c r="K17" s="117">
        <v>5.8</v>
      </c>
      <c r="L17" s="68">
        <v>8.7</v>
      </c>
      <c r="M17" s="41">
        <v>7.4</v>
      </c>
      <c r="N17" s="64">
        <v>7.3</v>
      </c>
      <c r="O17" s="61">
        <v>9.2</v>
      </c>
      <c r="P17" s="219">
        <f t="shared" si="0"/>
        <v>7.771999999999999</v>
      </c>
      <c r="Q17" s="65">
        <v>6.8</v>
      </c>
      <c r="R17" s="315">
        <v>7.8</v>
      </c>
      <c r="S17" s="65">
        <v>7.2</v>
      </c>
      <c r="T17" s="217">
        <v>6.1</v>
      </c>
      <c r="U17" s="61">
        <v>6.9</v>
      </c>
      <c r="V17" s="134">
        <v>8.4</v>
      </c>
      <c r="W17" s="68">
        <v>6.7</v>
      </c>
      <c r="X17" s="71">
        <v>7.3</v>
      </c>
      <c r="Y17" s="40">
        <f>SUMPRODUCT($Q$11:$X$11,Q17:X17)/$Y$11</f>
        <v>7.23448275862069</v>
      </c>
      <c r="Z17" s="61">
        <v>8.1</v>
      </c>
      <c r="AA17" s="61">
        <v>7</v>
      </c>
      <c r="AB17" s="61">
        <v>7.5</v>
      </c>
      <c r="AC17" s="65">
        <v>6.6</v>
      </c>
      <c r="AD17" s="65">
        <v>6.6</v>
      </c>
      <c r="AE17" s="65">
        <v>6.9</v>
      </c>
      <c r="AF17" s="65">
        <v>7.1</v>
      </c>
      <c r="AG17" s="65">
        <v>7.1</v>
      </c>
      <c r="AH17" s="65">
        <v>7</v>
      </c>
      <c r="AI17" s="65">
        <v>5.6</v>
      </c>
      <c r="AJ17" s="65">
        <v>5.8</v>
      </c>
      <c r="AK17" s="44"/>
      <c r="AL17" s="44"/>
      <c r="AM17" s="44"/>
      <c r="AN17" s="44"/>
    </row>
    <row r="18" spans="1:36" s="175" customFormat="1" ht="20.25" customHeight="1">
      <c r="A18" s="156">
        <v>7</v>
      </c>
      <c r="B18" s="157" t="s">
        <v>91</v>
      </c>
      <c r="C18" s="158" t="s">
        <v>92</v>
      </c>
      <c r="D18" s="159" t="s">
        <v>0</v>
      </c>
      <c r="E18" s="160">
        <v>35438</v>
      </c>
      <c r="F18" s="161" t="s">
        <v>84</v>
      </c>
      <c r="G18" s="168">
        <v>0</v>
      </c>
      <c r="H18" s="163">
        <v>8.2</v>
      </c>
      <c r="I18" s="165">
        <v>5.7</v>
      </c>
      <c r="J18" s="164">
        <v>4</v>
      </c>
      <c r="K18" s="171" t="s">
        <v>45</v>
      </c>
      <c r="L18" s="174" t="s">
        <v>45</v>
      </c>
      <c r="M18" s="184">
        <v>6.6</v>
      </c>
      <c r="N18" s="183">
        <v>5.6</v>
      </c>
      <c r="O18" s="170">
        <v>0</v>
      </c>
      <c r="P18" s="40">
        <f t="shared" si="0"/>
        <v>3.6239999999999997</v>
      </c>
      <c r="Q18" s="168">
        <v>0</v>
      </c>
      <c r="R18" s="171">
        <v>0</v>
      </c>
      <c r="S18" s="168">
        <v>0</v>
      </c>
      <c r="T18" s="168">
        <v>0</v>
      </c>
      <c r="U18" s="172">
        <v>0</v>
      </c>
      <c r="V18" s="173">
        <v>3</v>
      </c>
      <c r="W18" s="174">
        <v>0</v>
      </c>
      <c r="X18" s="166">
        <v>0</v>
      </c>
      <c r="Y18" s="168"/>
      <c r="Z18" s="165">
        <v>0</v>
      </c>
      <c r="AA18" s="165">
        <v>0</v>
      </c>
      <c r="AB18" s="165">
        <v>0</v>
      </c>
      <c r="AC18" s="168">
        <v>0</v>
      </c>
      <c r="AD18" s="168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0</v>
      </c>
      <c r="AJ18" s="168">
        <v>0</v>
      </c>
    </row>
    <row r="19" spans="1:36" s="73" customFormat="1" ht="20.25" customHeight="1">
      <c r="A19" s="41">
        <v>8</v>
      </c>
      <c r="B19" s="110" t="s">
        <v>93</v>
      </c>
      <c r="C19" s="111" t="s">
        <v>94</v>
      </c>
      <c r="D19" s="108" t="s">
        <v>0</v>
      </c>
      <c r="E19" s="112">
        <v>37585</v>
      </c>
      <c r="F19" s="129" t="s">
        <v>95</v>
      </c>
      <c r="G19" s="318">
        <v>7.3</v>
      </c>
      <c r="H19" s="133">
        <v>8.2</v>
      </c>
      <c r="I19" s="201">
        <v>7.8</v>
      </c>
      <c r="J19" s="61">
        <v>8.6</v>
      </c>
      <c r="K19" s="63">
        <v>6.4</v>
      </c>
      <c r="L19" s="71">
        <v>8.1</v>
      </c>
      <c r="M19" s="69">
        <v>8</v>
      </c>
      <c r="N19" s="64">
        <v>7.2</v>
      </c>
      <c r="O19" s="62">
        <v>8.8</v>
      </c>
      <c r="P19" s="40">
        <f t="shared" si="0"/>
        <v>7.94</v>
      </c>
      <c r="Q19" s="65">
        <v>6.7</v>
      </c>
      <c r="R19" s="298">
        <v>7.3</v>
      </c>
      <c r="S19" s="61">
        <v>7.2</v>
      </c>
      <c r="T19" s="65">
        <v>6.1</v>
      </c>
      <c r="U19" s="66">
        <v>6.9</v>
      </c>
      <c r="V19" s="67">
        <v>8.8</v>
      </c>
      <c r="W19" s="68">
        <v>7.7</v>
      </c>
      <c r="X19" s="71">
        <v>7.3</v>
      </c>
      <c r="Y19" s="40">
        <f>SUMPRODUCT($Q$11:$X$11,Q19:X19)/$Y$11</f>
        <v>7.279310344827587</v>
      </c>
      <c r="Z19" s="61">
        <v>7.2</v>
      </c>
      <c r="AA19" s="61">
        <v>5.7</v>
      </c>
      <c r="AB19" s="61">
        <v>7.6</v>
      </c>
      <c r="AC19" s="61">
        <v>7.8</v>
      </c>
      <c r="AD19" s="61">
        <v>6.9</v>
      </c>
      <c r="AE19" s="61">
        <v>7</v>
      </c>
      <c r="AF19" s="61">
        <v>7.5</v>
      </c>
      <c r="AG19" s="61">
        <v>6.9</v>
      </c>
      <c r="AH19" s="61">
        <v>7.1</v>
      </c>
      <c r="AI19" s="61">
        <v>6</v>
      </c>
      <c r="AJ19" s="61">
        <v>6.4</v>
      </c>
    </row>
    <row r="20" spans="1:36" s="44" customFormat="1" ht="20.25" customHeight="1">
      <c r="A20" s="41">
        <v>9</v>
      </c>
      <c r="B20" s="97" t="s">
        <v>72</v>
      </c>
      <c r="C20" s="107" t="s">
        <v>96</v>
      </c>
      <c r="D20" s="108" t="s">
        <v>0</v>
      </c>
      <c r="E20" s="113">
        <v>34656</v>
      </c>
      <c r="F20" s="129" t="s">
        <v>84</v>
      </c>
      <c r="G20" s="317">
        <v>6.5</v>
      </c>
      <c r="H20" s="133">
        <v>8.8</v>
      </c>
      <c r="I20" s="61">
        <v>7.7</v>
      </c>
      <c r="J20" s="61">
        <v>7.7</v>
      </c>
      <c r="K20" s="63">
        <v>6.4</v>
      </c>
      <c r="L20" s="71">
        <v>8</v>
      </c>
      <c r="M20" s="69">
        <v>7.2</v>
      </c>
      <c r="N20" s="64">
        <v>6.9</v>
      </c>
      <c r="O20" s="62">
        <v>9</v>
      </c>
      <c r="P20" s="219">
        <f t="shared" si="0"/>
        <v>7.636000000000001</v>
      </c>
      <c r="Q20" s="65">
        <v>6.7</v>
      </c>
      <c r="R20" s="63">
        <v>8.5</v>
      </c>
      <c r="S20" s="65">
        <v>6.9</v>
      </c>
      <c r="T20" s="65">
        <v>5.9</v>
      </c>
      <c r="U20" s="66">
        <v>6.3</v>
      </c>
      <c r="V20" s="67">
        <v>7.7</v>
      </c>
      <c r="W20" s="68">
        <v>7.2</v>
      </c>
      <c r="X20" s="71">
        <v>7</v>
      </c>
      <c r="Y20" s="39">
        <f>SUMPRODUCT($Q$11:$X$11,Q20:X20)/$Y$11</f>
        <v>7.027586206896552</v>
      </c>
      <c r="Z20" s="61">
        <v>7.3</v>
      </c>
      <c r="AA20" s="61">
        <v>6.7</v>
      </c>
      <c r="AB20" s="61">
        <v>7.3</v>
      </c>
      <c r="AC20" s="65">
        <v>7.1</v>
      </c>
      <c r="AD20" s="65">
        <v>6.3</v>
      </c>
      <c r="AE20" s="65">
        <v>6.9</v>
      </c>
      <c r="AF20" s="65">
        <v>7.1</v>
      </c>
      <c r="AG20" s="65">
        <v>6.3</v>
      </c>
      <c r="AH20" s="65">
        <v>6.6</v>
      </c>
      <c r="AI20" s="65">
        <v>6</v>
      </c>
      <c r="AJ20" s="65">
        <v>6.6</v>
      </c>
    </row>
    <row r="21" spans="1:36" s="44" customFormat="1" ht="20.25" customHeight="1">
      <c r="A21" s="41">
        <v>10</v>
      </c>
      <c r="B21" s="97" t="s">
        <v>73</v>
      </c>
      <c r="C21" s="107" t="s">
        <v>128</v>
      </c>
      <c r="D21" s="108" t="s">
        <v>0</v>
      </c>
      <c r="E21" s="113">
        <v>33466</v>
      </c>
      <c r="F21" s="129" t="s">
        <v>84</v>
      </c>
      <c r="G21" s="317">
        <v>6.5</v>
      </c>
      <c r="H21" s="133">
        <v>9</v>
      </c>
      <c r="I21" s="61">
        <v>6.8</v>
      </c>
      <c r="J21" s="61">
        <v>8.1</v>
      </c>
      <c r="K21" s="63">
        <v>6.4</v>
      </c>
      <c r="L21" s="71">
        <v>8.4</v>
      </c>
      <c r="M21" s="69">
        <v>7.9</v>
      </c>
      <c r="N21" s="64">
        <v>7.8</v>
      </c>
      <c r="O21" s="62">
        <v>9.8</v>
      </c>
      <c r="P21" s="219">
        <f t="shared" si="0"/>
        <v>8.012</v>
      </c>
      <c r="Q21" s="65">
        <v>7.6</v>
      </c>
      <c r="R21" s="63">
        <v>8.7</v>
      </c>
      <c r="S21" s="65">
        <v>7.2</v>
      </c>
      <c r="T21" s="65">
        <v>6.3</v>
      </c>
      <c r="U21" s="66">
        <v>7.5</v>
      </c>
      <c r="V21" s="67">
        <v>8.6</v>
      </c>
      <c r="W21" s="68">
        <v>8.2</v>
      </c>
      <c r="X21" s="71">
        <v>7.7</v>
      </c>
      <c r="Y21" s="39">
        <f>SUMPRODUCT($Q$11:$X$11,Q21:X21)/$Y$11</f>
        <v>7.772413793103448</v>
      </c>
      <c r="Z21" s="61">
        <v>7.6</v>
      </c>
      <c r="AA21" s="61">
        <v>8.2</v>
      </c>
      <c r="AB21" s="61">
        <v>7.4</v>
      </c>
      <c r="AC21" s="65">
        <v>7.8</v>
      </c>
      <c r="AD21" s="65">
        <v>8.4</v>
      </c>
      <c r="AE21" s="65">
        <v>7.9</v>
      </c>
      <c r="AF21" s="65">
        <v>7.6</v>
      </c>
      <c r="AG21" s="65">
        <v>7.3</v>
      </c>
      <c r="AH21" s="65">
        <v>7.1</v>
      </c>
      <c r="AI21" s="65">
        <v>7.6</v>
      </c>
      <c r="AJ21" s="65">
        <v>7.6</v>
      </c>
    </row>
    <row r="22" spans="1:40" s="99" customFormat="1" ht="20.25" customHeight="1">
      <c r="A22" s="41">
        <v>11</v>
      </c>
      <c r="B22" s="97" t="s">
        <v>97</v>
      </c>
      <c r="C22" s="107" t="s">
        <v>98</v>
      </c>
      <c r="D22" s="108" t="s">
        <v>0</v>
      </c>
      <c r="E22" s="88">
        <v>36879</v>
      </c>
      <c r="F22" s="129" t="s">
        <v>99</v>
      </c>
      <c r="G22" s="317">
        <v>6.1</v>
      </c>
      <c r="H22" s="133">
        <v>6</v>
      </c>
      <c r="I22" s="61">
        <v>6.1</v>
      </c>
      <c r="J22" s="61">
        <v>7.6</v>
      </c>
      <c r="K22" s="63">
        <v>5.8</v>
      </c>
      <c r="L22" s="71">
        <v>8.2</v>
      </c>
      <c r="M22" s="69">
        <v>6.7</v>
      </c>
      <c r="N22" s="64">
        <v>7.1</v>
      </c>
      <c r="O22" s="62">
        <v>6.4</v>
      </c>
      <c r="P22" s="219">
        <f t="shared" si="0"/>
        <v>7.071999999999999</v>
      </c>
      <c r="Q22" s="299">
        <v>6.9</v>
      </c>
      <c r="R22" s="63">
        <v>7.8</v>
      </c>
      <c r="S22" s="65">
        <v>6.9</v>
      </c>
      <c r="T22" s="299">
        <v>6.5</v>
      </c>
      <c r="U22" s="66">
        <v>6</v>
      </c>
      <c r="V22" s="67">
        <v>7.2</v>
      </c>
      <c r="W22" s="68">
        <v>7.1</v>
      </c>
      <c r="X22" s="71">
        <v>7.6</v>
      </c>
      <c r="Y22" s="40">
        <f>SUMPRODUCT($Q$11:$X$11,Q22:X22)/$Y$11</f>
        <v>6.906896551724138</v>
      </c>
      <c r="Z22" s="61">
        <v>6.8</v>
      </c>
      <c r="AA22" s="61">
        <v>6.4</v>
      </c>
      <c r="AB22" s="61">
        <v>7.6</v>
      </c>
      <c r="AC22" s="65">
        <v>6.8</v>
      </c>
      <c r="AD22" s="65">
        <v>6.3</v>
      </c>
      <c r="AE22" s="65">
        <v>7</v>
      </c>
      <c r="AF22" s="65">
        <v>6.3</v>
      </c>
      <c r="AG22" s="65">
        <v>6.2</v>
      </c>
      <c r="AH22" s="65">
        <v>6.9</v>
      </c>
      <c r="AI22" s="65">
        <v>6.2</v>
      </c>
      <c r="AJ22" s="65">
        <v>5.6</v>
      </c>
      <c r="AK22" s="44"/>
      <c r="AL22" s="44"/>
      <c r="AM22" s="44"/>
      <c r="AN22" s="44"/>
    </row>
    <row r="23" spans="1:36" s="99" customFormat="1" ht="20.25" customHeight="1">
      <c r="A23" s="206">
        <v>12</v>
      </c>
      <c r="B23" s="211" t="s">
        <v>73</v>
      </c>
      <c r="C23" s="212" t="s">
        <v>100</v>
      </c>
      <c r="D23" s="213" t="s">
        <v>0</v>
      </c>
      <c r="E23" s="214">
        <v>35464</v>
      </c>
      <c r="F23" s="215" t="s">
        <v>95</v>
      </c>
      <c r="G23" s="144">
        <v>0</v>
      </c>
      <c r="H23" s="216">
        <v>8.6</v>
      </c>
      <c r="I23" s="141">
        <v>6</v>
      </c>
      <c r="J23" s="141">
        <v>7.2</v>
      </c>
      <c r="K23" s="147" t="s">
        <v>45</v>
      </c>
      <c r="L23" s="142" t="s">
        <v>45</v>
      </c>
      <c r="M23" s="143">
        <v>7.3</v>
      </c>
      <c r="N23" s="146">
        <v>6.5</v>
      </c>
      <c r="O23" s="145">
        <v>8.8</v>
      </c>
      <c r="P23" s="198">
        <f t="shared" si="0"/>
        <v>4.656</v>
      </c>
      <c r="Q23" s="144">
        <v>0</v>
      </c>
      <c r="R23" s="147">
        <v>0</v>
      </c>
      <c r="S23" s="144">
        <v>0</v>
      </c>
      <c r="T23" s="144">
        <v>0</v>
      </c>
      <c r="U23" s="148">
        <v>0</v>
      </c>
      <c r="V23" s="149">
        <v>0</v>
      </c>
      <c r="W23" s="209">
        <v>0</v>
      </c>
      <c r="X23" s="142">
        <v>0</v>
      </c>
      <c r="Y23" s="144"/>
      <c r="Z23" s="141">
        <v>0</v>
      </c>
      <c r="AA23" s="141">
        <v>0</v>
      </c>
      <c r="AB23" s="141">
        <v>0</v>
      </c>
      <c r="AC23" s="144">
        <v>0</v>
      </c>
      <c r="AD23" s="144">
        <v>0</v>
      </c>
      <c r="AE23" s="144">
        <v>0</v>
      </c>
      <c r="AF23" s="144">
        <v>0</v>
      </c>
      <c r="AG23" s="144">
        <v>0</v>
      </c>
      <c r="AH23" s="144">
        <v>0</v>
      </c>
      <c r="AI23" s="144">
        <v>0</v>
      </c>
      <c r="AJ23" s="144">
        <v>0</v>
      </c>
    </row>
    <row r="24" spans="1:36" s="44" customFormat="1" ht="20.25" customHeight="1">
      <c r="A24" s="41">
        <v>13</v>
      </c>
      <c r="B24" s="97" t="s">
        <v>101</v>
      </c>
      <c r="C24" s="107" t="s">
        <v>102</v>
      </c>
      <c r="D24" s="108" t="s">
        <v>80</v>
      </c>
      <c r="E24" s="112">
        <v>35250</v>
      </c>
      <c r="F24" s="129" t="s">
        <v>103</v>
      </c>
      <c r="G24" s="317">
        <v>7</v>
      </c>
      <c r="H24" s="133">
        <v>8.3</v>
      </c>
      <c r="I24" s="61">
        <v>7.2</v>
      </c>
      <c r="J24" s="61">
        <v>9.9</v>
      </c>
      <c r="K24" s="63">
        <v>6.4</v>
      </c>
      <c r="L24" s="71">
        <v>8.6</v>
      </c>
      <c r="M24" s="60">
        <v>8</v>
      </c>
      <c r="N24" s="64">
        <v>6.7</v>
      </c>
      <c r="O24" s="61">
        <v>7.6</v>
      </c>
      <c r="P24" s="39">
        <f>SUMPRODUCT($H$11:$O$11,H24:O24)/$P$11</f>
        <v>8.107999999999999</v>
      </c>
      <c r="Q24" s="65">
        <v>6.9</v>
      </c>
      <c r="R24" s="63">
        <v>8.5</v>
      </c>
      <c r="S24" s="65">
        <v>7</v>
      </c>
      <c r="T24" s="65">
        <v>6.4</v>
      </c>
      <c r="U24" s="66">
        <v>7</v>
      </c>
      <c r="V24" s="67">
        <v>9.1</v>
      </c>
      <c r="W24" s="65">
        <v>8.2</v>
      </c>
      <c r="X24" s="71">
        <v>7.3</v>
      </c>
      <c r="Y24" s="39">
        <f>SUMPRODUCT($Q$11:$X$11,Q24:X24)/$Y$11</f>
        <v>7.558620689655173</v>
      </c>
      <c r="Z24" s="61">
        <v>6.8</v>
      </c>
      <c r="AA24" s="61">
        <v>7</v>
      </c>
      <c r="AB24" s="61">
        <v>7.7</v>
      </c>
      <c r="AC24" s="65">
        <v>8.5</v>
      </c>
      <c r="AD24" s="65">
        <v>7.5</v>
      </c>
      <c r="AE24" s="65">
        <v>7.9</v>
      </c>
      <c r="AF24" s="65">
        <v>8.5</v>
      </c>
      <c r="AG24" s="65">
        <v>7.6</v>
      </c>
      <c r="AH24" s="65">
        <v>7.1</v>
      </c>
      <c r="AI24" s="65">
        <v>7.2</v>
      </c>
      <c r="AJ24" s="65">
        <v>6.6</v>
      </c>
    </row>
    <row r="25" spans="1:36" s="44" customFormat="1" ht="20.25" customHeight="1">
      <c r="A25" s="41">
        <v>14</v>
      </c>
      <c r="B25" s="97" t="s">
        <v>104</v>
      </c>
      <c r="C25" s="107" t="s">
        <v>105</v>
      </c>
      <c r="D25" s="108" t="s">
        <v>0</v>
      </c>
      <c r="E25" s="113">
        <v>37583</v>
      </c>
      <c r="F25" s="129" t="s">
        <v>90</v>
      </c>
      <c r="G25" s="317">
        <v>7</v>
      </c>
      <c r="H25" s="133">
        <v>8.8</v>
      </c>
      <c r="I25" s="61">
        <v>6.5</v>
      </c>
      <c r="J25" s="61">
        <v>7.6</v>
      </c>
      <c r="K25" s="63">
        <v>6.4</v>
      </c>
      <c r="L25" s="71">
        <v>7.6</v>
      </c>
      <c r="M25" s="69">
        <v>7.2</v>
      </c>
      <c r="N25" s="64">
        <v>6.8</v>
      </c>
      <c r="O25" s="62">
        <v>6.8</v>
      </c>
      <c r="P25" s="39">
        <f>SUMPRODUCT($H$11:$O$11,H25:O25)/$P$11</f>
        <v>7.320000000000001</v>
      </c>
      <c r="Q25" s="65">
        <v>7</v>
      </c>
      <c r="R25" s="185">
        <v>7.2</v>
      </c>
      <c r="S25" s="65">
        <v>7.1</v>
      </c>
      <c r="T25" s="65">
        <v>5.9</v>
      </c>
      <c r="U25" s="66">
        <v>6.1</v>
      </c>
      <c r="V25" s="67">
        <v>8.3</v>
      </c>
      <c r="W25" s="68">
        <v>6.8</v>
      </c>
      <c r="X25" s="71">
        <v>7</v>
      </c>
      <c r="Y25" s="40">
        <f>SUMPRODUCT($Q$11:$X$11,Q25:X25)/$Y$11</f>
        <v>6.913793103448275</v>
      </c>
      <c r="Z25" s="61">
        <v>6</v>
      </c>
      <c r="AA25" s="61">
        <v>5.6</v>
      </c>
      <c r="AB25" s="61">
        <v>7.3</v>
      </c>
      <c r="AC25" s="68">
        <v>6.5</v>
      </c>
      <c r="AD25" s="65">
        <v>7.5</v>
      </c>
      <c r="AE25" s="65">
        <v>7.5</v>
      </c>
      <c r="AF25" s="65">
        <v>6.9</v>
      </c>
      <c r="AG25" s="65">
        <v>6.9</v>
      </c>
      <c r="AH25" s="65">
        <v>6.6</v>
      </c>
      <c r="AI25" s="65">
        <v>5.8</v>
      </c>
      <c r="AJ25" s="65">
        <v>6.4</v>
      </c>
    </row>
    <row r="26" spans="1:36" s="175" customFormat="1" ht="20.25" customHeight="1">
      <c r="A26" s="156">
        <v>15</v>
      </c>
      <c r="B26" s="176" t="s">
        <v>106</v>
      </c>
      <c r="C26" s="177" t="s">
        <v>4</v>
      </c>
      <c r="D26" s="178" t="s">
        <v>0</v>
      </c>
      <c r="E26" s="221">
        <v>36942</v>
      </c>
      <c r="F26" s="180" t="s">
        <v>103</v>
      </c>
      <c r="G26" s="168">
        <v>0</v>
      </c>
      <c r="H26" s="181" t="s">
        <v>45</v>
      </c>
      <c r="I26" s="165" t="s">
        <v>45</v>
      </c>
      <c r="J26" s="165" t="s">
        <v>45</v>
      </c>
      <c r="K26" s="171" t="s">
        <v>45</v>
      </c>
      <c r="L26" s="166" t="s">
        <v>45</v>
      </c>
      <c r="M26" s="184" t="s">
        <v>45</v>
      </c>
      <c r="N26" s="183"/>
      <c r="O26" s="222"/>
      <c r="P26" s="220">
        <f>SUMPRODUCT($H$11:$O$11,H26:O26)/$P$11</f>
        <v>0</v>
      </c>
      <c r="Q26" s="168">
        <v>0</v>
      </c>
      <c r="R26" s="171">
        <v>0</v>
      </c>
      <c r="S26" s="168">
        <v>0</v>
      </c>
      <c r="T26" s="168">
        <v>0</v>
      </c>
      <c r="U26" s="172">
        <v>0</v>
      </c>
      <c r="V26" s="173">
        <v>0</v>
      </c>
      <c r="W26" s="168">
        <v>0</v>
      </c>
      <c r="X26" s="166">
        <v>0</v>
      </c>
      <c r="Y26" s="168"/>
      <c r="Z26" s="165">
        <v>0</v>
      </c>
      <c r="AA26" s="165">
        <v>0</v>
      </c>
      <c r="AB26" s="165">
        <v>0</v>
      </c>
      <c r="AC26" s="174">
        <v>0</v>
      </c>
      <c r="AD26" s="168">
        <v>0</v>
      </c>
      <c r="AE26" s="168">
        <v>0</v>
      </c>
      <c r="AF26" s="168">
        <v>0</v>
      </c>
      <c r="AG26" s="168">
        <v>0</v>
      </c>
      <c r="AH26" s="168">
        <v>0</v>
      </c>
      <c r="AI26" s="168">
        <v>0</v>
      </c>
      <c r="AJ26" s="168">
        <v>0</v>
      </c>
    </row>
    <row r="27" spans="1:36" s="175" customFormat="1" ht="20.25" customHeight="1">
      <c r="A27" s="156">
        <v>16</v>
      </c>
      <c r="B27" s="176" t="s">
        <v>107</v>
      </c>
      <c r="C27" s="177" t="s">
        <v>76</v>
      </c>
      <c r="D27" s="178" t="s">
        <v>0</v>
      </c>
      <c r="E27" s="179">
        <v>37101</v>
      </c>
      <c r="F27" s="180" t="s">
        <v>84</v>
      </c>
      <c r="G27" s="168">
        <v>0</v>
      </c>
      <c r="H27" s="181">
        <v>8.2</v>
      </c>
      <c r="I27" s="165">
        <v>5.4</v>
      </c>
      <c r="J27" s="165">
        <v>6.1</v>
      </c>
      <c r="K27" s="171" t="s">
        <v>45</v>
      </c>
      <c r="L27" s="166" t="s">
        <v>45</v>
      </c>
      <c r="M27" s="182">
        <v>6.3</v>
      </c>
      <c r="N27" s="183">
        <v>6.4</v>
      </c>
      <c r="O27" s="164" t="s">
        <v>45</v>
      </c>
      <c r="P27" s="220">
        <f t="shared" si="0"/>
        <v>3.844</v>
      </c>
      <c r="Q27" s="168">
        <v>0</v>
      </c>
      <c r="R27" s="171">
        <v>0</v>
      </c>
      <c r="S27" s="168">
        <v>0</v>
      </c>
      <c r="T27" s="168">
        <v>0</v>
      </c>
      <c r="U27" s="172">
        <v>0</v>
      </c>
      <c r="V27" s="173">
        <v>0</v>
      </c>
      <c r="W27" s="174">
        <v>0</v>
      </c>
      <c r="X27" s="166">
        <v>0</v>
      </c>
      <c r="Y27" s="168"/>
      <c r="Z27" s="165">
        <v>0</v>
      </c>
      <c r="AA27" s="165">
        <v>0</v>
      </c>
      <c r="AB27" s="165">
        <v>0</v>
      </c>
      <c r="AC27" s="168">
        <v>0</v>
      </c>
      <c r="AD27" s="168">
        <v>0</v>
      </c>
      <c r="AE27" s="168">
        <v>0</v>
      </c>
      <c r="AF27" s="168">
        <v>0</v>
      </c>
      <c r="AG27" s="168">
        <v>0</v>
      </c>
      <c r="AH27" s="168">
        <v>0</v>
      </c>
      <c r="AI27" s="168">
        <v>0</v>
      </c>
      <c r="AJ27" s="168">
        <v>0</v>
      </c>
    </row>
    <row r="28" spans="1:36" s="44" customFormat="1" ht="20.25" customHeight="1">
      <c r="A28" s="41">
        <v>17</v>
      </c>
      <c r="B28" s="97" t="s">
        <v>108</v>
      </c>
      <c r="C28" s="107" t="s">
        <v>74</v>
      </c>
      <c r="D28" s="108" t="s">
        <v>0</v>
      </c>
      <c r="E28" s="112">
        <v>37518</v>
      </c>
      <c r="F28" s="129" t="s">
        <v>103</v>
      </c>
      <c r="G28" s="317">
        <v>7.5</v>
      </c>
      <c r="H28" s="133">
        <v>8.4</v>
      </c>
      <c r="I28" s="61">
        <v>6.9</v>
      </c>
      <c r="J28" s="61">
        <v>7</v>
      </c>
      <c r="K28" s="63">
        <v>5.8</v>
      </c>
      <c r="L28" s="71">
        <v>8.6</v>
      </c>
      <c r="M28" s="69">
        <v>7.9</v>
      </c>
      <c r="N28" s="64">
        <v>6.5</v>
      </c>
      <c r="O28" s="62">
        <v>8.9</v>
      </c>
      <c r="P28" s="39">
        <f t="shared" si="0"/>
        <v>7.708000000000001</v>
      </c>
      <c r="Q28" s="65">
        <v>7</v>
      </c>
      <c r="R28" s="63">
        <v>8.5</v>
      </c>
      <c r="S28" s="65">
        <v>6.6</v>
      </c>
      <c r="T28" s="299">
        <v>6.5</v>
      </c>
      <c r="U28" s="66">
        <v>6.4</v>
      </c>
      <c r="V28" s="67">
        <v>8</v>
      </c>
      <c r="W28" s="68">
        <v>7.6</v>
      </c>
      <c r="X28" s="71">
        <v>6.4</v>
      </c>
      <c r="Y28" s="40">
        <f aca="true" t="shared" si="1" ref="Y28:Y37">SUMPRODUCT($Q$11:$X$11,Q28:X28)/$Y$11</f>
        <v>7.089655172413794</v>
      </c>
      <c r="Z28" s="61">
        <v>7.3</v>
      </c>
      <c r="AA28" s="61">
        <v>6</v>
      </c>
      <c r="AB28" s="61">
        <v>7.7</v>
      </c>
      <c r="AC28" s="65">
        <v>7.1</v>
      </c>
      <c r="AD28" s="65">
        <v>6.7</v>
      </c>
      <c r="AE28" s="65">
        <v>7.7</v>
      </c>
      <c r="AF28" s="65">
        <v>7.1</v>
      </c>
      <c r="AG28" s="65">
        <v>6.6</v>
      </c>
      <c r="AH28" s="65">
        <v>6.3</v>
      </c>
      <c r="AI28" s="65">
        <v>5.8</v>
      </c>
      <c r="AJ28" s="65">
        <v>5.8</v>
      </c>
    </row>
    <row r="29" spans="1:36" s="44" customFormat="1" ht="20.25" customHeight="1">
      <c r="A29" s="41">
        <v>18</v>
      </c>
      <c r="B29" s="97" t="s">
        <v>109</v>
      </c>
      <c r="C29" s="107" t="s">
        <v>110</v>
      </c>
      <c r="D29" s="108" t="s">
        <v>0</v>
      </c>
      <c r="E29" s="88">
        <v>37443</v>
      </c>
      <c r="F29" s="129" t="s">
        <v>84</v>
      </c>
      <c r="G29" s="317">
        <v>6.8</v>
      </c>
      <c r="H29" s="133">
        <v>8.4</v>
      </c>
      <c r="I29" s="201">
        <v>6.7</v>
      </c>
      <c r="J29" s="287">
        <v>7.7</v>
      </c>
      <c r="K29" s="63">
        <v>6.4</v>
      </c>
      <c r="L29" s="71">
        <v>8</v>
      </c>
      <c r="M29" s="69">
        <v>6.6</v>
      </c>
      <c r="N29" s="64">
        <v>6.6</v>
      </c>
      <c r="O29" s="321">
        <v>6.6</v>
      </c>
      <c r="P29" s="40">
        <f t="shared" si="0"/>
        <v>7.259999999999999</v>
      </c>
      <c r="Q29" s="65">
        <v>7</v>
      </c>
      <c r="R29" s="298">
        <v>7.4</v>
      </c>
      <c r="S29" s="65">
        <v>7.2</v>
      </c>
      <c r="T29" s="65">
        <v>5.9</v>
      </c>
      <c r="U29" s="66">
        <v>6.7</v>
      </c>
      <c r="V29" s="67">
        <v>7</v>
      </c>
      <c r="W29" s="65">
        <v>7</v>
      </c>
      <c r="X29" s="71">
        <v>7</v>
      </c>
      <c r="Y29" s="40">
        <f t="shared" si="1"/>
        <v>6.93448275862069</v>
      </c>
      <c r="Z29" s="61">
        <v>7.3</v>
      </c>
      <c r="AA29" s="61">
        <v>6.4</v>
      </c>
      <c r="AB29" s="61">
        <v>7.4</v>
      </c>
      <c r="AC29" s="65">
        <v>6.8</v>
      </c>
      <c r="AD29" s="65">
        <v>6.6</v>
      </c>
      <c r="AE29" s="65">
        <v>7</v>
      </c>
      <c r="AF29" s="65">
        <v>6.5</v>
      </c>
      <c r="AG29" s="65">
        <v>7.1</v>
      </c>
      <c r="AH29" s="65">
        <v>6.5</v>
      </c>
      <c r="AI29" s="65">
        <v>6.4</v>
      </c>
      <c r="AJ29" s="65">
        <v>6.4</v>
      </c>
    </row>
    <row r="30" spans="1:40" s="99" customFormat="1" ht="20.25" customHeight="1">
      <c r="A30" s="41">
        <v>19</v>
      </c>
      <c r="B30" s="114" t="s">
        <v>131</v>
      </c>
      <c r="C30" s="82" t="s">
        <v>110</v>
      </c>
      <c r="D30" s="98" t="s">
        <v>0</v>
      </c>
      <c r="E30" s="115">
        <v>35327</v>
      </c>
      <c r="F30" s="130" t="s">
        <v>84</v>
      </c>
      <c r="G30" s="317">
        <v>6.6</v>
      </c>
      <c r="H30" s="135">
        <v>8.7</v>
      </c>
      <c r="I30" s="61">
        <v>7.1</v>
      </c>
      <c r="J30" s="61">
        <v>6.9</v>
      </c>
      <c r="K30" s="63">
        <v>6.4</v>
      </c>
      <c r="L30" s="71">
        <v>8.3</v>
      </c>
      <c r="M30" s="69">
        <v>5.5</v>
      </c>
      <c r="N30" s="64">
        <v>7.2</v>
      </c>
      <c r="O30" s="62">
        <v>6.1</v>
      </c>
      <c r="P30" s="39">
        <f>SUMPRODUCT($H$11:$O$11,H30:O30)/$P$11</f>
        <v>7.068</v>
      </c>
      <c r="Q30" s="65">
        <v>6.7</v>
      </c>
      <c r="R30" s="63">
        <v>8</v>
      </c>
      <c r="S30" s="65">
        <v>6.5</v>
      </c>
      <c r="T30" s="65">
        <v>5.9</v>
      </c>
      <c r="U30" s="66">
        <v>7</v>
      </c>
      <c r="V30" s="67">
        <v>7.4</v>
      </c>
      <c r="W30" s="65">
        <v>7.9</v>
      </c>
      <c r="X30" s="71">
        <v>6.4</v>
      </c>
      <c r="Y30" s="39">
        <f t="shared" si="1"/>
        <v>7.017241379310345</v>
      </c>
      <c r="Z30" s="61">
        <v>8.2</v>
      </c>
      <c r="AA30" s="61">
        <v>8.2</v>
      </c>
      <c r="AB30" s="61">
        <v>8</v>
      </c>
      <c r="AC30" s="65">
        <v>7.9</v>
      </c>
      <c r="AD30" s="65">
        <v>6.7</v>
      </c>
      <c r="AE30" s="65">
        <v>7.6</v>
      </c>
      <c r="AF30" s="65">
        <v>7.8</v>
      </c>
      <c r="AG30" s="65">
        <v>7.2</v>
      </c>
      <c r="AH30" s="65">
        <v>7.1</v>
      </c>
      <c r="AI30" s="65">
        <v>6.6</v>
      </c>
      <c r="AJ30" s="65">
        <v>6</v>
      </c>
      <c r="AK30" s="44"/>
      <c r="AL30" s="44"/>
      <c r="AM30" s="44"/>
      <c r="AN30" s="44"/>
    </row>
    <row r="31" spans="1:36" s="44" customFormat="1" ht="20.25" customHeight="1">
      <c r="A31" s="41">
        <v>20</v>
      </c>
      <c r="B31" s="97" t="s">
        <v>111</v>
      </c>
      <c r="C31" s="107" t="s">
        <v>112</v>
      </c>
      <c r="D31" s="108" t="s">
        <v>0</v>
      </c>
      <c r="E31" s="112">
        <v>33695</v>
      </c>
      <c r="F31" s="129" t="s">
        <v>103</v>
      </c>
      <c r="G31" s="317">
        <v>6.5</v>
      </c>
      <c r="H31" s="133">
        <v>9</v>
      </c>
      <c r="I31" s="61">
        <v>7.2</v>
      </c>
      <c r="J31" s="61">
        <v>7</v>
      </c>
      <c r="K31" s="63">
        <v>6.4</v>
      </c>
      <c r="L31" s="71">
        <v>8.5</v>
      </c>
      <c r="M31" s="91">
        <v>6.6</v>
      </c>
      <c r="N31" s="63">
        <v>8.1</v>
      </c>
      <c r="O31" s="61">
        <v>9.6</v>
      </c>
      <c r="P31" s="39">
        <f t="shared" si="0"/>
        <v>7.644</v>
      </c>
      <c r="Q31" s="65">
        <v>7.3</v>
      </c>
      <c r="R31" s="63">
        <v>6.2</v>
      </c>
      <c r="S31" s="65">
        <v>7.6</v>
      </c>
      <c r="T31" s="65">
        <v>6.6</v>
      </c>
      <c r="U31" s="66">
        <v>6.7</v>
      </c>
      <c r="V31" s="67">
        <v>8.1</v>
      </c>
      <c r="W31" s="68">
        <v>7.5</v>
      </c>
      <c r="X31" s="71">
        <v>7.7</v>
      </c>
      <c r="Y31" s="39">
        <f t="shared" si="1"/>
        <v>7.162068965517241</v>
      </c>
      <c r="Z31" s="61">
        <v>8.1</v>
      </c>
      <c r="AA31" s="61">
        <v>8.1</v>
      </c>
      <c r="AB31" s="61">
        <v>7.9</v>
      </c>
      <c r="AC31" s="65">
        <v>7.5</v>
      </c>
      <c r="AD31" s="65">
        <v>7.5</v>
      </c>
      <c r="AE31" s="65">
        <v>8</v>
      </c>
      <c r="AF31" s="65">
        <v>7.5</v>
      </c>
      <c r="AG31" s="65">
        <v>7.5</v>
      </c>
      <c r="AH31" s="65">
        <v>7.2</v>
      </c>
      <c r="AI31" s="65">
        <v>6.6</v>
      </c>
      <c r="AJ31" s="65">
        <v>6.6</v>
      </c>
    </row>
    <row r="32" spans="1:36" s="44" customFormat="1" ht="20.25" customHeight="1">
      <c r="A32" s="41">
        <v>21</v>
      </c>
      <c r="B32" s="97" t="s">
        <v>113</v>
      </c>
      <c r="C32" s="107" t="s">
        <v>114</v>
      </c>
      <c r="D32" s="108" t="s">
        <v>0</v>
      </c>
      <c r="E32" s="109">
        <v>34313</v>
      </c>
      <c r="F32" s="129" t="s">
        <v>84</v>
      </c>
      <c r="G32" s="65">
        <v>6</v>
      </c>
      <c r="H32" s="133">
        <v>8.6</v>
      </c>
      <c r="I32" s="61">
        <v>7.1</v>
      </c>
      <c r="J32" s="201">
        <v>6.1</v>
      </c>
      <c r="K32" s="298">
        <v>5.6</v>
      </c>
      <c r="L32" s="71">
        <v>7.7</v>
      </c>
      <c r="M32" s="69">
        <v>6.7</v>
      </c>
      <c r="N32" s="64">
        <v>7.7</v>
      </c>
      <c r="O32" s="62">
        <v>8.7</v>
      </c>
      <c r="P32" s="40">
        <f t="shared" si="0"/>
        <v>7.164</v>
      </c>
      <c r="Q32" s="65">
        <v>6.9</v>
      </c>
      <c r="R32" s="63">
        <v>7.6</v>
      </c>
      <c r="S32" s="65">
        <v>7</v>
      </c>
      <c r="T32" s="299">
        <v>6.2</v>
      </c>
      <c r="U32" s="314">
        <v>6.3</v>
      </c>
      <c r="V32" s="67">
        <v>7.6</v>
      </c>
      <c r="W32" s="68">
        <v>6.9</v>
      </c>
      <c r="X32" s="71">
        <v>6.7</v>
      </c>
      <c r="Y32" s="40">
        <f t="shared" si="1"/>
        <v>6.893103448275863</v>
      </c>
      <c r="Z32" s="61">
        <v>5.6</v>
      </c>
      <c r="AA32" s="61">
        <v>5.7</v>
      </c>
      <c r="AB32" s="61">
        <v>7.4</v>
      </c>
      <c r="AC32" s="65">
        <v>6.8</v>
      </c>
      <c r="AD32" s="65">
        <v>6.4</v>
      </c>
      <c r="AE32" s="65">
        <v>7.8</v>
      </c>
      <c r="AF32" s="65">
        <v>6.5</v>
      </c>
      <c r="AG32" s="65">
        <v>7.1</v>
      </c>
      <c r="AH32" s="65">
        <v>7.2</v>
      </c>
      <c r="AI32" s="65">
        <v>5.8</v>
      </c>
      <c r="AJ32" s="65">
        <v>6.4</v>
      </c>
    </row>
    <row r="33" spans="1:36" s="44" customFormat="1" ht="20.25" customHeight="1">
      <c r="A33" s="41">
        <v>22</v>
      </c>
      <c r="B33" s="97" t="s">
        <v>115</v>
      </c>
      <c r="C33" s="107" t="s">
        <v>116</v>
      </c>
      <c r="D33" s="108" t="s">
        <v>0</v>
      </c>
      <c r="E33" s="112">
        <v>33554</v>
      </c>
      <c r="F33" s="129" t="s">
        <v>117</v>
      </c>
      <c r="G33" s="65">
        <v>8</v>
      </c>
      <c r="H33" s="133">
        <v>8.6</v>
      </c>
      <c r="I33" s="61">
        <v>6.5</v>
      </c>
      <c r="J33" s="61">
        <v>6.2</v>
      </c>
      <c r="K33" s="63">
        <v>6.4</v>
      </c>
      <c r="L33" s="71">
        <v>8.6</v>
      </c>
      <c r="M33" s="69">
        <v>7.1</v>
      </c>
      <c r="N33" s="64">
        <v>7.5</v>
      </c>
      <c r="O33" s="62">
        <v>9</v>
      </c>
      <c r="P33" s="39">
        <f t="shared" si="0"/>
        <v>7.535999999999999</v>
      </c>
      <c r="Q33" s="65">
        <v>7.3</v>
      </c>
      <c r="R33" s="63">
        <v>7.7</v>
      </c>
      <c r="S33" s="65">
        <v>7.1</v>
      </c>
      <c r="T33" s="65">
        <v>6.3</v>
      </c>
      <c r="U33" s="314">
        <v>6.5</v>
      </c>
      <c r="V33" s="67">
        <v>7.5</v>
      </c>
      <c r="W33" s="68">
        <v>8.2</v>
      </c>
      <c r="X33" s="71">
        <v>6.5</v>
      </c>
      <c r="Y33" s="40">
        <f t="shared" si="1"/>
        <v>7.072413793103448</v>
      </c>
      <c r="Z33" s="61">
        <v>7.8</v>
      </c>
      <c r="AA33" s="61">
        <v>7.9</v>
      </c>
      <c r="AB33" s="61">
        <v>7.4</v>
      </c>
      <c r="AC33" s="65">
        <v>7.3</v>
      </c>
      <c r="AD33" s="65">
        <v>7.2</v>
      </c>
      <c r="AE33" s="65">
        <v>7.9</v>
      </c>
      <c r="AF33" s="65">
        <v>7.8</v>
      </c>
      <c r="AG33" s="65">
        <v>7.4</v>
      </c>
      <c r="AH33" s="65">
        <v>6.7</v>
      </c>
      <c r="AI33" s="65">
        <v>6</v>
      </c>
      <c r="AJ33" s="65">
        <v>6.6</v>
      </c>
    </row>
    <row r="34" spans="1:36" s="44" customFormat="1" ht="20.25" customHeight="1">
      <c r="A34" s="41">
        <v>23</v>
      </c>
      <c r="B34" s="97" t="s">
        <v>118</v>
      </c>
      <c r="C34" s="107" t="s">
        <v>119</v>
      </c>
      <c r="D34" s="108" t="s">
        <v>0</v>
      </c>
      <c r="E34" s="88">
        <v>34589</v>
      </c>
      <c r="F34" s="129" t="s">
        <v>84</v>
      </c>
      <c r="G34" s="65">
        <v>7.5</v>
      </c>
      <c r="H34" s="133">
        <v>9</v>
      </c>
      <c r="I34" s="61">
        <v>6.5</v>
      </c>
      <c r="J34" s="61">
        <v>7</v>
      </c>
      <c r="K34" s="63">
        <v>6.4</v>
      </c>
      <c r="L34" s="71">
        <v>8.5</v>
      </c>
      <c r="M34" s="69">
        <v>7.6</v>
      </c>
      <c r="N34" s="64">
        <v>6.4</v>
      </c>
      <c r="O34" s="62">
        <v>8.7</v>
      </c>
      <c r="P34" s="39">
        <f t="shared" si="0"/>
        <v>7.655999999999999</v>
      </c>
      <c r="Q34" s="65">
        <v>6.4</v>
      </c>
      <c r="R34" s="63">
        <v>8</v>
      </c>
      <c r="S34" s="65">
        <v>7</v>
      </c>
      <c r="T34" s="65">
        <v>6.1</v>
      </c>
      <c r="U34" s="66">
        <v>7</v>
      </c>
      <c r="V34" s="67">
        <v>8.2</v>
      </c>
      <c r="W34" s="68">
        <v>7.5</v>
      </c>
      <c r="X34" s="71">
        <v>6.4</v>
      </c>
      <c r="Y34" s="39">
        <f t="shared" si="1"/>
        <v>7.1517241379310335</v>
      </c>
      <c r="Z34" s="61">
        <v>7.5</v>
      </c>
      <c r="AA34" s="61">
        <v>6.1</v>
      </c>
      <c r="AB34" s="61">
        <v>7.2</v>
      </c>
      <c r="AC34" s="65">
        <v>7.2</v>
      </c>
      <c r="AD34" s="65">
        <v>6.9</v>
      </c>
      <c r="AE34" s="65">
        <v>7.6</v>
      </c>
      <c r="AF34" s="65">
        <v>7.1</v>
      </c>
      <c r="AG34" s="65">
        <v>6.9</v>
      </c>
      <c r="AH34" s="65">
        <v>6.9</v>
      </c>
      <c r="AI34" s="65">
        <v>5</v>
      </c>
      <c r="AJ34" s="65">
        <v>5.6</v>
      </c>
    </row>
    <row r="35" spans="1:36" s="44" customFormat="1" ht="20.25" customHeight="1">
      <c r="A35" s="41">
        <v>24</v>
      </c>
      <c r="B35" s="97" t="s">
        <v>120</v>
      </c>
      <c r="C35" s="107" t="s">
        <v>121</v>
      </c>
      <c r="D35" s="108" t="s">
        <v>0</v>
      </c>
      <c r="E35" s="112">
        <v>37510</v>
      </c>
      <c r="F35" s="129" t="s">
        <v>103</v>
      </c>
      <c r="G35" s="65">
        <v>7</v>
      </c>
      <c r="H35" s="133">
        <v>9</v>
      </c>
      <c r="I35" s="61">
        <v>6.8</v>
      </c>
      <c r="J35" s="61">
        <v>5.5</v>
      </c>
      <c r="K35" s="63">
        <v>6.4</v>
      </c>
      <c r="L35" s="71">
        <v>8.6</v>
      </c>
      <c r="M35" s="69">
        <v>6.2</v>
      </c>
      <c r="N35" s="64">
        <v>6.6</v>
      </c>
      <c r="O35" s="62">
        <v>9</v>
      </c>
      <c r="P35" s="39">
        <f t="shared" si="0"/>
        <v>7.22</v>
      </c>
      <c r="Q35" s="65">
        <v>6.8</v>
      </c>
      <c r="R35" s="63">
        <v>7.1</v>
      </c>
      <c r="S35" s="65">
        <v>7</v>
      </c>
      <c r="T35" s="65">
        <v>6.1</v>
      </c>
      <c r="U35" s="66">
        <v>7</v>
      </c>
      <c r="V35" s="67">
        <v>8.3</v>
      </c>
      <c r="W35" s="68">
        <v>7.5</v>
      </c>
      <c r="X35" s="71">
        <v>7.3</v>
      </c>
      <c r="Y35" s="39">
        <f t="shared" si="1"/>
        <v>7.175862068965517</v>
      </c>
      <c r="Z35" s="61">
        <v>8.1</v>
      </c>
      <c r="AA35" s="61">
        <v>5.9</v>
      </c>
      <c r="AB35" s="61">
        <v>6.9</v>
      </c>
      <c r="AC35" s="65">
        <v>7.5</v>
      </c>
      <c r="AD35" s="65">
        <v>6.9</v>
      </c>
      <c r="AE35" s="65">
        <v>7.6</v>
      </c>
      <c r="AF35" s="65">
        <v>7</v>
      </c>
      <c r="AG35" s="65">
        <v>6.2</v>
      </c>
      <c r="AH35" s="65">
        <v>6.3</v>
      </c>
      <c r="AI35" s="65">
        <v>5.8</v>
      </c>
      <c r="AJ35" s="65">
        <v>6.6</v>
      </c>
    </row>
    <row r="36" spans="1:36" s="44" customFormat="1" ht="20.25" customHeight="1">
      <c r="A36" s="41">
        <v>25</v>
      </c>
      <c r="B36" s="97" t="s">
        <v>122</v>
      </c>
      <c r="C36" s="107" t="s">
        <v>154</v>
      </c>
      <c r="D36" s="108" t="s">
        <v>0</v>
      </c>
      <c r="E36" s="112">
        <v>37476</v>
      </c>
      <c r="F36" s="129" t="s">
        <v>84</v>
      </c>
      <c r="G36" s="65">
        <v>7</v>
      </c>
      <c r="H36" s="133">
        <v>8</v>
      </c>
      <c r="I36" s="61">
        <v>5.9</v>
      </c>
      <c r="J36" s="61">
        <v>8</v>
      </c>
      <c r="K36" s="63">
        <v>6.4</v>
      </c>
      <c r="L36" s="71">
        <v>7.9</v>
      </c>
      <c r="M36" s="69">
        <v>7.6</v>
      </c>
      <c r="N36" s="63">
        <v>6.5</v>
      </c>
      <c r="O36" s="62">
        <v>8.9</v>
      </c>
      <c r="P36" s="39">
        <f t="shared" si="0"/>
        <v>7.496</v>
      </c>
      <c r="Q36" s="65">
        <v>6.7</v>
      </c>
      <c r="R36" s="298">
        <v>7</v>
      </c>
      <c r="S36" s="65">
        <v>6.7</v>
      </c>
      <c r="T36" s="65">
        <v>5.9</v>
      </c>
      <c r="U36" s="66">
        <v>6.7</v>
      </c>
      <c r="V36" s="67">
        <v>7.7</v>
      </c>
      <c r="W36" s="68">
        <v>6.8</v>
      </c>
      <c r="X36" s="71">
        <v>7</v>
      </c>
      <c r="Y36" s="40">
        <f t="shared" si="1"/>
        <v>6.862068965517241</v>
      </c>
      <c r="Z36" s="61">
        <v>7.2</v>
      </c>
      <c r="AA36" s="61">
        <v>6.1</v>
      </c>
      <c r="AB36" s="61">
        <v>6.8</v>
      </c>
      <c r="AC36" s="65">
        <v>6.8</v>
      </c>
      <c r="AD36" s="65">
        <v>6.6</v>
      </c>
      <c r="AE36" s="65">
        <v>6.9</v>
      </c>
      <c r="AF36" s="65">
        <v>5.9</v>
      </c>
      <c r="AG36" s="65">
        <v>6.4</v>
      </c>
      <c r="AH36" s="65">
        <v>6.7</v>
      </c>
      <c r="AI36" s="65">
        <v>5</v>
      </c>
      <c r="AJ36" s="65">
        <v>5.8</v>
      </c>
    </row>
    <row r="37" spans="1:36" s="44" customFormat="1" ht="20.25" customHeight="1">
      <c r="A37" s="244">
        <v>26</v>
      </c>
      <c r="B37" s="245" t="s">
        <v>126</v>
      </c>
      <c r="C37" s="246" t="s">
        <v>127</v>
      </c>
      <c r="D37" s="247" t="s">
        <v>0</v>
      </c>
      <c r="E37" s="248">
        <v>37324</v>
      </c>
      <c r="F37" s="249" t="s">
        <v>95</v>
      </c>
      <c r="G37" s="258">
        <v>7.5</v>
      </c>
      <c r="H37" s="250">
        <v>8.2</v>
      </c>
      <c r="I37" s="251">
        <v>6.3</v>
      </c>
      <c r="J37" s="252">
        <v>7.3</v>
      </c>
      <c r="K37" s="253">
        <v>6.4</v>
      </c>
      <c r="L37" s="254">
        <v>8.1</v>
      </c>
      <c r="M37" s="255">
        <v>6</v>
      </c>
      <c r="N37" s="253">
        <v>6.8</v>
      </c>
      <c r="O37" s="256">
        <v>7.6</v>
      </c>
      <c r="P37" s="257">
        <f t="shared" si="0"/>
        <v>7.104</v>
      </c>
      <c r="Q37" s="258">
        <v>6.8</v>
      </c>
      <c r="R37" s="316">
        <v>7.8</v>
      </c>
      <c r="S37" s="258">
        <v>6.9</v>
      </c>
      <c r="T37" s="258">
        <v>5.9</v>
      </c>
      <c r="U37" s="259">
        <v>5.8</v>
      </c>
      <c r="V37" s="260">
        <v>8.3</v>
      </c>
      <c r="W37" s="261">
        <v>7.4</v>
      </c>
      <c r="X37" s="254">
        <v>6.7</v>
      </c>
      <c r="Y37" s="257">
        <f t="shared" si="1"/>
        <v>6.886206896551725</v>
      </c>
      <c r="Z37" s="252">
        <v>7.6</v>
      </c>
      <c r="AA37" s="252">
        <v>6.2</v>
      </c>
      <c r="AB37" s="252">
        <v>7.3</v>
      </c>
      <c r="AC37" s="258">
        <v>6.7</v>
      </c>
      <c r="AD37" s="258">
        <v>6.6</v>
      </c>
      <c r="AE37" s="258">
        <v>7.1</v>
      </c>
      <c r="AF37" s="258">
        <v>6.8</v>
      </c>
      <c r="AG37" s="258">
        <v>6.2</v>
      </c>
      <c r="AH37" s="258">
        <v>6.8</v>
      </c>
      <c r="AI37" s="258">
        <v>5.6</v>
      </c>
      <c r="AJ37" s="258">
        <v>5</v>
      </c>
    </row>
    <row r="38" spans="1:36" s="70" customFormat="1" ht="20.25" customHeight="1">
      <c r="A38" s="41">
        <v>27</v>
      </c>
      <c r="B38" s="264" t="s">
        <v>195</v>
      </c>
      <c r="C38" s="265" t="s">
        <v>193</v>
      </c>
      <c r="D38" s="266" t="s">
        <v>192</v>
      </c>
      <c r="E38" s="267" t="s">
        <v>196</v>
      </c>
      <c r="F38" s="270" t="s">
        <v>199</v>
      </c>
      <c r="G38" s="271">
        <v>8.2</v>
      </c>
      <c r="H38" s="61"/>
      <c r="I38" s="272">
        <v>5.3</v>
      </c>
      <c r="J38" s="271">
        <v>7.1</v>
      </c>
      <c r="K38" s="275">
        <v>5.5</v>
      </c>
      <c r="L38" s="277">
        <v>6.6</v>
      </c>
      <c r="M38" s="279">
        <v>7.5</v>
      </c>
      <c r="N38" s="282">
        <v>5.1</v>
      </c>
      <c r="O38" s="271">
        <v>5.3</v>
      </c>
      <c r="P38" s="40"/>
      <c r="Q38" s="283">
        <v>6.3</v>
      </c>
      <c r="R38" s="283">
        <v>6.5</v>
      </c>
      <c r="S38" s="286">
        <v>6.1</v>
      </c>
      <c r="T38" s="65"/>
      <c r="U38" s="66"/>
      <c r="V38" s="67"/>
      <c r="W38" s="68"/>
      <c r="X38" s="71"/>
      <c r="Y38" s="40"/>
      <c r="Z38" s="61">
        <v>7.5</v>
      </c>
      <c r="AA38" s="61">
        <v>7.2</v>
      </c>
      <c r="AB38" s="61">
        <v>6.4</v>
      </c>
      <c r="AC38" s="65">
        <v>6.6</v>
      </c>
      <c r="AD38" s="65">
        <v>5.8</v>
      </c>
      <c r="AE38" s="65">
        <v>5.7</v>
      </c>
      <c r="AF38" s="65">
        <v>8.4</v>
      </c>
      <c r="AG38" s="65">
        <v>5.3</v>
      </c>
      <c r="AH38" s="65">
        <v>5.4</v>
      </c>
      <c r="AI38" s="65"/>
      <c r="AJ38" s="65">
        <v>5</v>
      </c>
    </row>
    <row r="39" spans="1:36" s="70" customFormat="1" ht="20.25" customHeight="1">
      <c r="A39" s="244">
        <v>28</v>
      </c>
      <c r="B39" s="264" t="s">
        <v>200</v>
      </c>
      <c r="C39" s="265" t="s">
        <v>146</v>
      </c>
      <c r="D39" s="266"/>
      <c r="E39" s="288">
        <v>36553</v>
      </c>
      <c r="F39" s="270"/>
      <c r="G39" s="271">
        <v>7</v>
      </c>
      <c r="H39" s="61">
        <v>7.5</v>
      </c>
      <c r="I39" s="272"/>
      <c r="J39" s="271"/>
      <c r="K39" s="275"/>
      <c r="L39" s="277"/>
      <c r="M39" s="279"/>
      <c r="N39" s="282"/>
      <c r="O39" s="271"/>
      <c r="P39" s="40"/>
      <c r="Q39" s="283"/>
      <c r="R39" s="283"/>
      <c r="S39" s="286"/>
      <c r="T39" s="65"/>
      <c r="U39" s="66"/>
      <c r="V39" s="67"/>
      <c r="W39" s="68"/>
      <c r="X39" s="71"/>
      <c r="Y39" s="40"/>
      <c r="Z39" s="61"/>
      <c r="AA39" s="61"/>
      <c r="AB39" s="61"/>
      <c r="AC39" s="65"/>
      <c r="AD39" s="65"/>
      <c r="AE39" s="65">
        <v>6.2</v>
      </c>
      <c r="AF39" s="65">
        <v>6.7</v>
      </c>
      <c r="AG39" s="65">
        <v>7</v>
      </c>
      <c r="AH39" s="65">
        <v>7.3</v>
      </c>
      <c r="AI39" s="65"/>
      <c r="AJ39" s="65">
        <v>5.6</v>
      </c>
    </row>
    <row r="40" spans="1:36" s="70" customFormat="1" ht="20.25" customHeight="1">
      <c r="A40" s="41">
        <v>29</v>
      </c>
      <c r="B40" s="264" t="s">
        <v>197</v>
      </c>
      <c r="C40" s="265" t="s">
        <v>146</v>
      </c>
      <c r="D40" s="266" t="s">
        <v>0</v>
      </c>
      <c r="E40" s="268">
        <v>36463</v>
      </c>
      <c r="F40" s="270" t="s">
        <v>84</v>
      </c>
      <c r="G40" s="280">
        <v>7</v>
      </c>
      <c r="H40" s="61"/>
      <c r="I40" s="273">
        <v>7.7</v>
      </c>
      <c r="J40" s="274">
        <v>6.7</v>
      </c>
      <c r="K40" s="276">
        <v>5.8</v>
      </c>
      <c r="L40" s="278">
        <v>8.3</v>
      </c>
      <c r="M40" s="280">
        <v>7.7</v>
      </c>
      <c r="N40" s="282">
        <v>6.4</v>
      </c>
      <c r="O40" s="274">
        <v>9</v>
      </c>
      <c r="P40" s="40"/>
      <c r="Q40" s="283">
        <v>5.4</v>
      </c>
      <c r="R40" s="283">
        <v>6.6</v>
      </c>
      <c r="S40" s="284">
        <v>5.5</v>
      </c>
      <c r="T40" s="65"/>
      <c r="U40" s="66"/>
      <c r="V40" s="67"/>
      <c r="W40" s="68"/>
      <c r="X40" s="71"/>
      <c r="Y40" s="40"/>
      <c r="Z40" s="61">
        <v>7.5</v>
      </c>
      <c r="AA40" s="61">
        <v>8.5</v>
      </c>
      <c r="AB40" s="61">
        <v>5.5</v>
      </c>
      <c r="AC40" s="65">
        <v>6.7</v>
      </c>
      <c r="AD40" s="68">
        <v>5.8</v>
      </c>
      <c r="AE40" s="65">
        <v>5.4</v>
      </c>
      <c r="AF40" s="65">
        <v>5.6</v>
      </c>
      <c r="AG40" s="65"/>
      <c r="AH40" s="65">
        <v>5.3</v>
      </c>
      <c r="AI40" s="65"/>
      <c r="AJ40" s="65">
        <v>5.6</v>
      </c>
    </row>
    <row r="41" spans="1:36" s="70" customFormat="1" ht="20.25" customHeight="1">
      <c r="A41" s="244">
        <v>30</v>
      </c>
      <c r="B41" s="264" t="s">
        <v>150</v>
      </c>
      <c r="C41" s="265" t="s">
        <v>198</v>
      </c>
      <c r="D41" s="266" t="s">
        <v>0</v>
      </c>
      <c r="E41" s="269">
        <v>36698</v>
      </c>
      <c r="F41" s="270" t="s">
        <v>90</v>
      </c>
      <c r="G41" s="271">
        <v>7.9</v>
      </c>
      <c r="H41" s="61"/>
      <c r="I41" s="272">
        <v>7.7</v>
      </c>
      <c r="J41" s="61">
        <v>6.2</v>
      </c>
      <c r="K41" s="63">
        <v>5.8</v>
      </c>
      <c r="L41" s="278">
        <v>7.7</v>
      </c>
      <c r="M41" s="281">
        <v>5.8</v>
      </c>
      <c r="N41" s="282">
        <v>5.5</v>
      </c>
      <c r="O41" s="62">
        <v>6.1</v>
      </c>
      <c r="P41" s="40"/>
      <c r="Q41" s="284">
        <v>6.3</v>
      </c>
      <c r="R41" s="285">
        <v>6</v>
      </c>
      <c r="S41" s="283">
        <v>6.2</v>
      </c>
      <c r="T41" s="65"/>
      <c r="U41" s="66"/>
      <c r="V41" s="67"/>
      <c r="W41" s="68"/>
      <c r="X41" s="71"/>
      <c r="Y41" s="40"/>
      <c r="Z41" s="61">
        <v>7.3</v>
      </c>
      <c r="AA41" s="61">
        <v>6.1</v>
      </c>
      <c r="AB41" s="61">
        <v>5.9</v>
      </c>
      <c r="AC41" s="65">
        <v>5.5</v>
      </c>
      <c r="AD41" s="68">
        <v>5.4</v>
      </c>
      <c r="AE41" s="65">
        <v>5.3</v>
      </c>
      <c r="AF41" s="65">
        <v>6.6</v>
      </c>
      <c r="AG41" s="65"/>
      <c r="AH41" s="65">
        <v>5.2</v>
      </c>
      <c r="AI41" s="65"/>
      <c r="AJ41" s="65">
        <v>5</v>
      </c>
    </row>
    <row r="42" spans="1:33" s="77" customFormat="1" ht="21.75" customHeight="1">
      <c r="A42" s="106"/>
      <c r="F42" s="150" t="s">
        <v>156</v>
      </c>
      <c r="G42" s="262"/>
      <c r="H42" s="80">
        <f>COUNTIF(H12:H35,"&lt;5")</f>
        <v>0</v>
      </c>
      <c r="I42" s="80">
        <f>COUNTIF(I12:I35,"&lt;5")</f>
        <v>0</v>
      </c>
      <c r="J42" s="80">
        <f aca="true" t="shared" si="2" ref="J42:O42">COUNTIF(J12:J36,"&lt;5")</f>
        <v>2</v>
      </c>
      <c r="K42" s="80" t="e">
        <f>COUNTIF(#REF!,"&lt;5")</f>
        <v>#REF!</v>
      </c>
      <c r="L42" s="80">
        <f t="shared" si="2"/>
        <v>0</v>
      </c>
      <c r="M42" s="80">
        <f t="shared" si="2"/>
        <v>0</v>
      </c>
      <c r="N42" s="80">
        <f>COUNTIF(N12:N35,"&lt;5")</f>
        <v>1</v>
      </c>
      <c r="O42" s="80">
        <f t="shared" si="2"/>
        <v>1</v>
      </c>
      <c r="P42" s="116"/>
      <c r="Q42" s="80">
        <f>COUNTIF(Q12:Q36,"&lt;5")</f>
        <v>6</v>
      </c>
      <c r="R42" s="80">
        <f>COUNTIF(R12:R36,"&lt;5")</f>
        <v>6</v>
      </c>
      <c r="S42" s="80">
        <f>COUNTIF(S12:S36,"&lt;5")</f>
        <v>6</v>
      </c>
      <c r="T42" s="80">
        <f aca="true" t="shared" si="3" ref="T42:AF42">COUNTIF(T12:T35,"&lt;5")</f>
        <v>6</v>
      </c>
      <c r="U42" s="80">
        <f t="shared" si="3"/>
        <v>6</v>
      </c>
      <c r="V42" s="80">
        <f t="shared" si="3"/>
        <v>6</v>
      </c>
      <c r="W42" s="80">
        <f t="shared" si="3"/>
        <v>6</v>
      </c>
      <c r="X42" s="80">
        <f>COUNTIF(X12:X35,"&lt;5")</f>
        <v>6</v>
      </c>
      <c r="Y42" s="80">
        <f t="shared" si="3"/>
        <v>0</v>
      </c>
      <c r="Z42" s="80">
        <f t="shared" si="3"/>
        <v>6</v>
      </c>
      <c r="AA42" s="80"/>
      <c r="AB42" s="80">
        <f t="shared" si="3"/>
        <v>6</v>
      </c>
      <c r="AC42" s="80">
        <f t="shared" si="3"/>
        <v>6</v>
      </c>
      <c r="AD42" s="80">
        <f t="shared" si="3"/>
        <v>6</v>
      </c>
      <c r="AE42" s="80">
        <f t="shared" si="3"/>
        <v>6</v>
      </c>
      <c r="AF42" s="80">
        <f t="shared" si="3"/>
        <v>6</v>
      </c>
      <c r="AG42" s="80"/>
    </row>
    <row r="43" spans="1:33" s="77" customFormat="1" ht="20.25" customHeight="1">
      <c r="A43" s="106"/>
      <c r="B43" s="78"/>
      <c r="C43" s="429" t="s">
        <v>59</v>
      </c>
      <c r="D43" s="429"/>
      <c r="E43" s="79"/>
      <c r="F43" s="151" t="s">
        <v>157</v>
      </c>
      <c r="G43" s="132"/>
      <c r="H43" s="80">
        <f>COUNTIF(H12:H35,"HL")</f>
        <v>1</v>
      </c>
      <c r="I43" s="80">
        <f>COUNTIF(I13:I35,"HL")</f>
        <v>2</v>
      </c>
      <c r="J43" s="80">
        <f>COUNTIF(J12:J35,"HL")</f>
        <v>1</v>
      </c>
      <c r="K43" s="80">
        <f>COUNTIF(U12:U35,"HL")</f>
        <v>0</v>
      </c>
      <c r="L43" s="80">
        <f>COUNTIF(L12:L35,"HL")</f>
        <v>5</v>
      </c>
      <c r="M43" s="80">
        <f>COUNTIF(M12:M35,"HL")</f>
        <v>1</v>
      </c>
      <c r="N43" s="80">
        <f>COUNTIF(N12:N35,"HL")</f>
        <v>0</v>
      </c>
      <c r="O43" s="80">
        <f>COUNTIF(T12:T35,"HL")</f>
        <v>0</v>
      </c>
      <c r="P43" s="80"/>
      <c r="Q43" s="80">
        <f>COUNTIF(Q12:Q35,"HL")</f>
        <v>0</v>
      </c>
      <c r="R43" s="80">
        <f>COUNTIF(R12:R35,"HL")</f>
        <v>0</v>
      </c>
      <c r="S43" s="80">
        <f>COUNTIF(S12:S35,"HL")</f>
        <v>0</v>
      </c>
      <c r="T43" s="80">
        <f>COUNTIF(W12:W35,"HL")</f>
        <v>0</v>
      </c>
      <c r="U43" s="80">
        <f aca="true" t="shared" si="4" ref="U43:AB43">COUNTIF(U12:U35,"HL")</f>
        <v>0</v>
      </c>
      <c r="V43" s="80">
        <f t="shared" si="4"/>
        <v>0</v>
      </c>
      <c r="W43" s="80">
        <f t="shared" si="4"/>
        <v>0</v>
      </c>
      <c r="X43" s="80">
        <f>COUNTIF(X12:X35,"HL")</f>
        <v>0</v>
      </c>
      <c r="Y43" s="80">
        <f t="shared" si="4"/>
        <v>0</v>
      </c>
      <c r="Z43" s="80">
        <f t="shared" si="4"/>
        <v>0</v>
      </c>
      <c r="AA43" s="80"/>
      <c r="AB43" s="80">
        <f t="shared" si="4"/>
        <v>0</v>
      </c>
      <c r="AC43" s="80"/>
      <c r="AD43" s="80"/>
      <c r="AE43" s="76"/>
      <c r="AF43" s="76"/>
      <c r="AG43" s="76"/>
    </row>
    <row r="44" spans="1:30" s="6" customFormat="1" ht="16.5">
      <c r="A44" s="104"/>
      <c r="B44" s="3" t="s">
        <v>25</v>
      </c>
      <c r="C44" s="17" t="s">
        <v>45</v>
      </c>
      <c r="D44" s="448"/>
      <c r="E44" s="448"/>
      <c r="F44" s="448"/>
      <c r="G44" s="448"/>
      <c r="H44" s="81"/>
      <c r="I44" s="74"/>
      <c r="J44" s="5"/>
      <c r="K44" s="5"/>
      <c r="L44" s="5"/>
      <c r="M44" s="5"/>
      <c r="N44" s="5"/>
      <c r="O44" s="74"/>
      <c r="P44" s="5"/>
      <c r="Q44" s="5"/>
      <c r="R44" s="5"/>
      <c r="S44" s="5"/>
      <c r="T44" s="5"/>
      <c r="U44" s="5"/>
      <c r="AD44" s="101"/>
    </row>
    <row r="45" spans="1:30" s="6" customFormat="1" ht="16.5">
      <c r="A45" s="104"/>
      <c r="B45" s="6" t="s">
        <v>26</v>
      </c>
      <c r="C45" s="6" t="s">
        <v>27</v>
      </c>
      <c r="D45" s="52"/>
      <c r="E45" s="5"/>
      <c r="F45" s="5"/>
      <c r="G45" s="5"/>
      <c r="H45" s="5"/>
      <c r="I45" s="74"/>
      <c r="J45" s="5"/>
      <c r="K45" s="5"/>
      <c r="L45" s="5"/>
      <c r="M45" s="5"/>
      <c r="N45" s="5"/>
      <c r="O45" s="74"/>
      <c r="P45" s="5"/>
      <c r="Q45" s="5"/>
      <c r="R45" s="5"/>
      <c r="S45" s="5"/>
      <c r="T45" s="5"/>
      <c r="U45" s="5"/>
      <c r="AD45" s="101"/>
    </row>
    <row r="46" spans="1:30" s="6" customFormat="1" ht="16.5">
      <c r="A46" s="104"/>
      <c r="B46" s="6" t="s">
        <v>28</v>
      </c>
      <c r="C46" s="6" t="s">
        <v>29</v>
      </c>
      <c r="D46" s="52"/>
      <c r="E46" s="5"/>
      <c r="F46" s="5"/>
      <c r="G46" s="5"/>
      <c r="H46" s="5"/>
      <c r="I46" s="74"/>
      <c r="J46" s="5"/>
      <c r="K46" s="5"/>
      <c r="L46" s="5"/>
      <c r="M46" s="5"/>
      <c r="N46" s="5"/>
      <c r="O46" s="74"/>
      <c r="P46" s="5"/>
      <c r="Q46" s="5"/>
      <c r="R46" s="5"/>
      <c r="S46" s="5"/>
      <c r="T46" s="5"/>
      <c r="U46" s="5"/>
      <c r="AD46" s="101"/>
    </row>
    <row r="47" spans="1:30" s="6" customFormat="1" ht="16.5">
      <c r="A47" s="104"/>
      <c r="B47" s="6" t="s">
        <v>47</v>
      </c>
      <c r="C47" s="6" t="s">
        <v>46</v>
      </c>
      <c r="D47" s="52"/>
      <c r="E47" s="5"/>
      <c r="F47" s="5"/>
      <c r="G47" s="5"/>
      <c r="H47" s="5"/>
      <c r="I47" s="74"/>
      <c r="J47" s="5"/>
      <c r="K47" s="5"/>
      <c r="L47" s="5"/>
      <c r="M47" s="5"/>
      <c r="N47" s="5"/>
      <c r="O47" s="74"/>
      <c r="P47" s="5"/>
      <c r="Q47" s="5"/>
      <c r="R47" s="5"/>
      <c r="S47" s="5"/>
      <c r="T47" s="5"/>
      <c r="U47" s="5"/>
      <c r="AD47" s="101"/>
    </row>
    <row r="48" spans="1:30" s="6" customFormat="1" ht="16.5">
      <c r="A48" s="104"/>
      <c r="B48" s="6" t="s">
        <v>58</v>
      </c>
      <c r="C48" s="6" t="s">
        <v>57</v>
      </c>
      <c r="D48" s="52"/>
      <c r="E48" s="5"/>
      <c r="F48" s="5"/>
      <c r="G48" s="5"/>
      <c r="H48" s="5"/>
      <c r="I48" s="74"/>
      <c r="J48" s="5"/>
      <c r="K48" s="5"/>
      <c r="L48" s="5"/>
      <c r="M48" s="5"/>
      <c r="N48" s="5"/>
      <c r="O48" s="74"/>
      <c r="P48" s="5"/>
      <c r="Q48" s="5"/>
      <c r="R48" s="5"/>
      <c r="S48" s="5"/>
      <c r="T48" s="5"/>
      <c r="U48" s="5"/>
      <c r="AD48" s="101"/>
    </row>
    <row r="49" spans="1:30" s="6" customFormat="1" ht="49.5" customHeight="1">
      <c r="A49" s="105"/>
      <c r="B49" s="100">
        <v>20</v>
      </c>
      <c r="D49" s="52"/>
      <c r="E49" s="5"/>
      <c r="F49" s="5"/>
      <c r="G49" s="5"/>
      <c r="H49" s="5"/>
      <c r="I49" s="434"/>
      <c r="J49" s="434"/>
      <c r="K49" s="434"/>
      <c r="L49" s="434"/>
      <c r="M49" s="434"/>
      <c r="N49" s="434"/>
      <c r="O49" s="434"/>
      <c r="P49" s="434"/>
      <c r="Q49" s="95"/>
      <c r="R49" s="95"/>
      <c r="S49" s="95"/>
      <c r="T49" s="5"/>
      <c r="U49" s="5"/>
      <c r="AD49" s="101"/>
    </row>
    <row r="50" spans="4:30" s="6" customFormat="1" ht="16.5">
      <c r="D50" s="52"/>
      <c r="I50" s="101"/>
      <c r="O50" s="101"/>
      <c r="AD50" s="101"/>
    </row>
    <row r="51" spans="4:30" s="6" customFormat="1" ht="16.5">
      <c r="D51" s="52"/>
      <c r="I51" s="101"/>
      <c r="O51" s="101"/>
      <c r="AD51" s="101"/>
    </row>
    <row r="52" spans="4:30" s="6" customFormat="1" ht="16.5">
      <c r="D52" s="52"/>
      <c r="I52" s="101"/>
      <c r="O52" s="101"/>
      <c r="AD52" s="101"/>
    </row>
    <row r="53" spans="4:30" s="6" customFormat="1" ht="16.5">
      <c r="D53" s="52"/>
      <c r="I53" s="101"/>
      <c r="O53" s="101"/>
      <c r="AD53" s="101"/>
    </row>
    <row r="54" spans="4:30" s="6" customFormat="1" ht="16.5">
      <c r="D54" s="52"/>
      <c r="I54" s="101"/>
      <c r="O54" s="101"/>
      <c r="AD54" s="101"/>
    </row>
    <row r="55" spans="4:30" s="6" customFormat="1" ht="16.5">
      <c r="D55" s="52"/>
      <c r="I55" s="101"/>
      <c r="O55" s="101"/>
      <c r="AD55" s="101"/>
    </row>
    <row r="56" spans="4:30" s="6" customFormat="1" ht="16.5">
      <c r="D56" s="52"/>
      <c r="I56" s="101"/>
      <c r="O56" s="101"/>
      <c r="AD56" s="101"/>
    </row>
    <row r="57" spans="4:30" s="6" customFormat="1" ht="16.5">
      <c r="D57" s="52"/>
      <c r="I57" s="101"/>
      <c r="O57" s="101"/>
      <c r="AD57" s="101"/>
    </row>
    <row r="58" spans="4:30" s="6" customFormat="1" ht="16.5">
      <c r="D58" s="52"/>
      <c r="I58" s="101"/>
      <c r="O58" s="101"/>
      <c r="AD58" s="101"/>
    </row>
    <row r="59" spans="4:30" s="6" customFormat="1" ht="16.5">
      <c r="D59" s="52"/>
      <c r="I59" s="101"/>
      <c r="O59" s="101"/>
      <c r="AD59" s="101"/>
    </row>
    <row r="60" spans="4:30" s="6" customFormat="1" ht="16.5">
      <c r="D60" s="52"/>
      <c r="I60" s="101"/>
      <c r="O60" s="101"/>
      <c r="AD60" s="101"/>
    </row>
    <row r="61" spans="4:30" s="6" customFormat="1" ht="16.5">
      <c r="D61" s="52"/>
      <c r="I61" s="101"/>
      <c r="O61" s="101"/>
      <c r="AD61" s="101"/>
    </row>
    <row r="62" spans="4:30" s="6" customFormat="1" ht="16.5">
      <c r="D62" s="52"/>
      <c r="I62" s="101"/>
      <c r="O62" s="101"/>
      <c r="AD62" s="101"/>
    </row>
    <row r="63" spans="4:30" s="6" customFormat="1" ht="16.5">
      <c r="D63" s="52"/>
      <c r="I63" s="101"/>
      <c r="O63" s="101"/>
      <c r="AD63" s="101"/>
    </row>
    <row r="64" spans="4:30" s="6" customFormat="1" ht="16.5">
      <c r="D64" s="52"/>
      <c r="I64" s="101"/>
      <c r="O64" s="101"/>
      <c r="AD64" s="101"/>
    </row>
    <row r="65" spans="4:30" s="6" customFormat="1" ht="16.5">
      <c r="D65" s="52"/>
      <c r="I65" s="101"/>
      <c r="O65" s="101"/>
      <c r="AD65" s="101"/>
    </row>
    <row r="66" spans="4:30" s="6" customFormat="1" ht="16.5">
      <c r="D66" s="52"/>
      <c r="I66" s="101"/>
      <c r="O66" s="101"/>
      <c r="AD66" s="101"/>
    </row>
    <row r="67" spans="4:30" s="6" customFormat="1" ht="16.5">
      <c r="D67" s="52"/>
      <c r="I67" s="101"/>
      <c r="O67" s="101"/>
      <c r="AD67" s="101"/>
    </row>
    <row r="68" spans="4:30" s="6" customFormat="1" ht="16.5">
      <c r="D68" s="52"/>
      <c r="I68" s="101"/>
      <c r="O68" s="101"/>
      <c r="AD68" s="101"/>
    </row>
    <row r="69" spans="4:30" s="6" customFormat="1" ht="16.5">
      <c r="D69" s="52"/>
      <c r="I69" s="101"/>
      <c r="O69" s="101"/>
      <c r="AD69" s="101"/>
    </row>
    <row r="70" spans="4:30" s="6" customFormat="1" ht="16.5">
      <c r="D70" s="52"/>
      <c r="I70" s="101"/>
      <c r="O70" s="101"/>
      <c r="AD70" s="101"/>
    </row>
    <row r="71" spans="4:30" s="6" customFormat="1" ht="16.5">
      <c r="D71" s="52"/>
      <c r="I71" s="101"/>
      <c r="O71" s="101"/>
      <c r="AD71" s="101"/>
    </row>
    <row r="72" spans="4:30" s="6" customFormat="1" ht="16.5">
      <c r="D72" s="52"/>
      <c r="I72" s="101"/>
      <c r="O72" s="101"/>
      <c r="AD72" s="101"/>
    </row>
    <row r="73" spans="4:30" s="6" customFormat="1" ht="16.5">
      <c r="D73" s="52"/>
      <c r="I73" s="101"/>
      <c r="O73" s="101"/>
      <c r="AD73" s="101"/>
    </row>
    <row r="74" spans="4:30" s="6" customFormat="1" ht="16.5">
      <c r="D74" s="52"/>
      <c r="I74" s="101"/>
      <c r="O74" s="101"/>
      <c r="AD74" s="101"/>
    </row>
    <row r="75" spans="4:30" s="6" customFormat="1" ht="16.5">
      <c r="D75" s="52"/>
      <c r="I75" s="101"/>
      <c r="O75" s="101"/>
      <c r="AD75" s="101"/>
    </row>
    <row r="76" spans="4:30" s="6" customFormat="1" ht="16.5">
      <c r="D76" s="52"/>
      <c r="I76" s="101"/>
      <c r="O76" s="101"/>
      <c r="AD76" s="101"/>
    </row>
    <row r="77" spans="4:30" s="6" customFormat="1" ht="16.5">
      <c r="D77" s="52"/>
      <c r="I77" s="101"/>
      <c r="O77" s="101"/>
      <c r="AD77" s="101"/>
    </row>
    <row r="78" spans="4:30" s="6" customFormat="1" ht="16.5">
      <c r="D78" s="52"/>
      <c r="I78" s="101"/>
      <c r="O78" s="101"/>
      <c r="AD78" s="101"/>
    </row>
    <row r="79" spans="4:30" s="6" customFormat="1" ht="16.5">
      <c r="D79" s="52"/>
      <c r="I79" s="101"/>
      <c r="O79" s="101"/>
      <c r="AD79" s="101"/>
    </row>
    <row r="80" spans="4:30" s="6" customFormat="1" ht="16.5">
      <c r="D80" s="52"/>
      <c r="I80" s="101"/>
      <c r="O80" s="101"/>
      <c r="AD80" s="101"/>
    </row>
    <row r="81" spans="4:30" s="6" customFormat="1" ht="16.5">
      <c r="D81" s="52"/>
      <c r="I81" s="101"/>
      <c r="O81" s="101"/>
      <c r="AD81" s="101"/>
    </row>
    <row r="82" spans="4:30" s="6" customFormat="1" ht="16.5">
      <c r="D82" s="52"/>
      <c r="I82" s="101"/>
      <c r="O82" s="101"/>
      <c r="AD82" s="101"/>
    </row>
    <row r="83" spans="4:30" s="6" customFormat="1" ht="16.5">
      <c r="D83" s="52"/>
      <c r="I83" s="101"/>
      <c r="O83" s="101"/>
      <c r="AD83" s="101"/>
    </row>
    <row r="84" spans="4:30" s="6" customFormat="1" ht="16.5">
      <c r="D84" s="52"/>
      <c r="I84" s="101"/>
      <c r="O84" s="101"/>
      <c r="AD84" s="101"/>
    </row>
    <row r="85" spans="4:30" s="6" customFormat="1" ht="16.5">
      <c r="D85" s="52"/>
      <c r="I85" s="101"/>
      <c r="O85" s="101"/>
      <c r="AD85" s="101"/>
    </row>
    <row r="86" spans="4:30" s="6" customFormat="1" ht="16.5">
      <c r="D86" s="52"/>
      <c r="I86" s="101"/>
      <c r="O86" s="101"/>
      <c r="AD86" s="101"/>
    </row>
    <row r="87" spans="4:30" s="6" customFormat="1" ht="16.5">
      <c r="D87" s="52"/>
      <c r="I87" s="101"/>
      <c r="O87" s="101"/>
      <c r="AD87" s="101"/>
    </row>
    <row r="88" spans="4:30" s="6" customFormat="1" ht="16.5">
      <c r="D88" s="52"/>
      <c r="I88" s="101"/>
      <c r="O88" s="101"/>
      <c r="AD88" s="101"/>
    </row>
    <row r="89" spans="4:30" s="6" customFormat="1" ht="16.5">
      <c r="D89" s="52"/>
      <c r="I89" s="101"/>
      <c r="O89" s="101"/>
      <c r="AD89" s="101"/>
    </row>
    <row r="90" spans="4:30" s="6" customFormat="1" ht="16.5">
      <c r="D90" s="52"/>
      <c r="I90" s="101"/>
      <c r="O90" s="101"/>
      <c r="AD90" s="101"/>
    </row>
    <row r="91" spans="4:30" s="6" customFormat="1" ht="16.5">
      <c r="D91" s="52"/>
      <c r="I91" s="101"/>
      <c r="O91" s="101"/>
      <c r="AD91" s="101"/>
    </row>
    <row r="92" spans="4:30" s="6" customFormat="1" ht="16.5">
      <c r="D92" s="52"/>
      <c r="I92" s="101"/>
      <c r="O92" s="101"/>
      <c r="AD92" s="101"/>
    </row>
    <row r="93" spans="4:30" s="6" customFormat="1" ht="16.5">
      <c r="D93" s="52"/>
      <c r="I93" s="101"/>
      <c r="O93" s="101"/>
      <c r="AD93" s="101"/>
    </row>
    <row r="94" spans="4:30" s="6" customFormat="1" ht="16.5">
      <c r="D94" s="52"/>
      <c r="I94" s="101"/>
      <c r="O94" s="101"/>
      <c r="AD94" s="101"/>
    </row>
    <row r="95" spans="4:30" s="6" customFormat="1" ht="16.5">
      <c r="D95" s="52"/>
      <c r="I95" s="101"/>
      <c r="O95" s="101"/>
      <c r="AD95" s="101"/>
    </row>
    <row r="96" spans="4:30" s="6" customFormat="1" ht="16.5">
      <c r="D96" s="52"/>
      <c r="I96" s="101"/>
      <c r="O96" s="101"/>
      <c r="AD96" s="101"/>
    </row>
    <row r="97" spans="4:30" s="6" customFormat="1" ht="16.5">
      <c r="D97" s="52"/>
      <c r="I97" s="101"/>
      <c r="O97" s="101"/>
      <c r="AD97" s="101"/>
    </row>
    <row r="98" spans="4:30" s="6" customFormat="1" ht="16.5">
      <c r="D98" s="52"/>
      <c r="I98" s="101"/>
      <c r="O98" s="101"/>
      <c r="AD98" s="101"/>
    </row>
    <row r="99" spans="4:30" s="6" customFormat="1" ht="16.5">
      <c r="D99" s="52"/>
      <c r="I99" s="101"/>
      <c r="O99" s="101"/>
      <c r="AD99" s="101"/>
    </row>
    <row r="100" spans="4:30" s="6" customFormat="1" ht="16.5">
      <c r="D100" s="52"/>
      <c r="I100" s="101"/>
      <c r="O100" s="101"/>
      <c r="AD100" s="101"/>
    </row>
    <row r="101" spans="4:30" s="6" customFormat="1" ht="16.5">
      <c r="D101" s="52"/>
      <c r="I101" s="101"/>
      <c r="O101" s="101"/>
      <c r="AD101" s="101"/>
    </row>
    <row r="102" spans="4:30" s="6" customFormat="1" ht="16.5">
      <c r="D102" s="52"/>
      <c r="I102" s="101"/>
      <c r="O102" s="101"/>
      <c r="AD102" s="101"/>
    </row>
    <row r="103" spans="4:30" s="6" customFormat="1" ht="16.5">
      <c r="D103" s="52"/>
      <c r="I103" s="101"/>
      <c r="O103" s="101"/>
      <c r="AD103" s="101"/>
    </row>
    <row r="104" spans="4:30" s="6" customFormat="1" ht="16.5">
      <c r="D104" s="52"/>
      <c r="I104" s="101"/>
      <c r="O104" s="101"/>
      <c r="AD104" s="101"/>
    </row>
    <row r="105" spans="4:30" s="6" customFormat="1" ht="16.5">
      <c r="D105" s="52"/>
      <c r="I105" s="101"/>
      <c r="O105" s="101"/>
      <c r="AD105" s="101"/>
    </row>
    <row r="106" spans="4:30" s="6" customFormat="1" ht="16.5">
      <c r="D106" s="52"/>
      <c r="I106" s="101"/>
      <c r="O106" s="101"/>
      <c r="AD106" s="101"/>
    </row>
    <row r="107" spans="4:30" s="6" customFormat="1" ht="16.5">
      <c r="D107" s="52"/>
      <c r="I107" s="101"/>
      <c r="O107" s="101"/>
      <c r="AD107" s="101"/>
    </row>
    <row r="108" spans="4:30" s="6" customFormat="1" ht="16.5">
      <c r="D108" s="52"/>
      <c r="I108" s="101"/>
      <c r="O108" s="101"/>
      <c r="AD108" s="101"/>
    </row>
    <row r="109" spans="4:30" s="6" customFormat="1" ht="16.5">
      <c r="D109" s="52"/>
      <c r="I109" s="101"/>
      <c r="O109" s="101"/>
      <c r="AD109" s="101"/>
    </row>
    <row r="110" spans="4:30" s="6" customFormat="1" ht="16.5">
      <c r="D110" s="52"/>
      <c r="I110" s="101"/>
      <c r="O110" s="101"/>
      <c r="AD110" s="101"/>
    </row>
    <row r="111" spans="4:30" s="6" customFormat="1" ht="16.5">
      <c r="D111" s="52"/>
      <c r="I111" s="101"/>
      <c r="O111" s="101"/>
      <c r="AD111" s="101"/>
    </row>
    <row r="112" spans="4:30" s="6" customFormat="1" ht="16.5">
      <c r="D112" s="52"/>
      <c r="I112" s="101"/>
      <c r="O112" s="101"/>
      <c r="AD112" s="101"/>
    </row>
    <row r="113" spans="4:30" s="6" customFormat="1" ht="16.5">
      <c r="D113" s="52"/>
      <c r="I113" s="101"/>
      <c r="O113" s="101"/>
      <c r="AD113" s="101"/>
    </row>
    <row r="114" spans="4:30" s="6" customFormat="1" ht="16.5">
      <c r="D114" s="52"/>
      <c r="I114" s="101"/>
      <c r="O114" s="101"/>
      <c r="AD114" s="101"/>
    </row>
    <row r="115" spans="4:30" s="6" customFormat="1" ht="16.5">
      <c r="D115" s="52"/>
      <c r="I115" s="101"/>
      <c r="O115" s="101"/>
      <c r="AD115" s="101"/>
    </row>
    <row r="116" spans="4:30" s="6" customFormat="1" ht="16.5">
      <c r="D116" s="52"/>
      <c r="I116" s="101"/>
      <c r="O116" s="101"/>
      <c r="AD116" s="101"/>
    </row>
    <row r="117" spans="4:30" s="6" customFormat="1" ht="16.5">
      <c r="D117" s="52"/>
      <c r="I117" s="101"/>
      <c r="O117" s="101"/>
      <c r="AD117" s="101"/>
    </row>
    <row r="118" spans="4:30" s="6" customFormat="1" ht="16.5">
      <c r="D118" s="52"/>
      <c r="I118" s="101"/>
      <c r="O118" s="101"/>
      <c r="AD118" s="101"/>
    </row>
    <row r="119" spans="4:30" s="6" customFormat="1" ht="16.5">
      <c r="D119" s="52"/>
      <c r="I119" s="101"/>
      <c r="O119" s="101"/>
      <c r="AD119" s="101"/>
    </row>
    <row r="120" spans="4:30" s="6" customFormat="1" ht="16.5">
      <c r="D120" s="52"/>
      <c r="I120" s="101"/>
      <c r="O120" s="101"/>
      <c r="AD120" s="101"/>
    </row>
    <row r="121" spans="4:30" s="6" customFormat="1" ht="16.5">
      <c r="D121" s="52"/>
      <c r="I121" s="101"/>
      <c r="O121" s="101"/>
      <c r="AD121" s="101"/>
    </row>
    <row r="122" spans="4:30" s="6" customFormat="1" ht="16.5">
      <c r="D122" s="52"/>
      <c r="I122" s="101"/>
      <c r="O122" s="101"/>
      <c r="AD122" s="101"/>
    </row>
    <row r="123" spans="4:30" s="6" customFormat="1" ht="16.5">
      <c r="D123" s="52"/>
      <c r="I123" s="101"/>
      <c r="O123" s="101"/>
      <c r="AD123" s="101"/>
    </row>
    <row r="124" spans="4:30" s="6" customFormat="1" ht="16.5">
      <c r="D124" s="52"/>
      <c r="I124" s="101"/>
      <c r="O124" s="101"/>
      <c r="AD124" s="101"/>
    </row>
    <row r="125" spans="4:30" s="6" customFormat="1" ht="16.5">
      <c r="D125" s="52"/>
      <c r="I125" s="101"/>
      <c r="O125" s="101"/>
      <c r="AD125" s="101"/>
    </row>
    <row r="126" spans="4:30" s="6" customFormat="1" ht="16.5">
      <c r="D126" s="52"/>
      <c r="I126" s="101"/>
      <c r="O126" s="101"/>
      <c r="AD126" s="101"/>
    </row>
    <row r="127" spans="4:30" s="6" customFormat="1" ht="16.5">
      <c r="D127" s="52"/>
      <c r="I127" s="101"/>
      <c r="O127" s="101"/>
      <c r="AD127" s="101"/>
    </row>
    <row r="128" spans="4:30" s="6" customFormat="1" ht="16.5">
      <c r="D128" s="52"/>
      <c r="I128" s="101"/>
      <c r="O128" s="101"/>
      <c r="AD128" s="101"/>
    </row>
    <row r="129" spans="4:30" s="6" customFormat="1" ht="16.5">
      <c r="D129" s="52"/>
      <c r="I129" s="101"/>
      <c r="O129" s="101"/>
      <c r="AD129" s="101"/>
    </row>
    <row r="130" spans="4:30" s="6" customFormat="1" ht="16.5">
      <c r="D130" s="52"/>
      <c r="I130" s="101"/>
      <c r="O130" s="101"/>
      <c r="AD130" s="101"/>
    </row>
    <row r="131" spans="4:30" s="6" customFormat="1" ht="16.5">
      <c r="D131" s="52"/>
      <c r="I131" s="101"/>
      <c r="O131" s="101"/>
      <c r="AD131" s="101"/>
    </row>
    <row r="132" spans="4:30" s="6" customFormat="1" ht="16.5">
      <c r="D132" s="52"/>
      <c r="I132" s="101"/>
      <c r="O132" s="101"/>
      <c r="AD132" s="101"/>
    </row>
    <row r="133" spans="4:30" s="6" customFormat="1" ht="16.5">
      <c r="D133" s="52"/>
      <c r="I133" s="101"/>
      <c r="O133" s="101"/>
      <c r="AD133" s="101"/>
    </row>
    <row r="134" spans="4:30" s="6" customFormat="1" ht="16.5">
      <c r="D134" s="52"/>
      <c r="I134" s="101"/>
      <c r="O134" s="101"/>
      <c r="AD134" s="101"/>
    </row>
    <row r="135" spans="4:30" s="6" customFormat="1" ht="16.5">
      <c r="D135" s="52"/>
      <c r="I135" s="101"/>
      <c r="O135" s="101"/>
      <c r="AD135" s="101"/>
    </row>
    <row r="136" spans="4:30" s="6" customFormat="1" ht="16.5">
      <c r="D136" s="52"/>
      <c r="I136" s="101"/>
      <c r="O136" s="101"/>
      <c r="AD136" s="101"/>
    </row>
  </sheetData>
  <sheetProtection/>
  <mergeCells count="20">
    <mergeCell ref="E8:E11"/>
    <mergeCell ref="D44:G44"/>
    <mergeCell ref="P8:P10"/>
    <mergeCell ref="G8:O8"/>
    <mergeCell ref="Q8:X8"/>
    <mergeCell ref="A1:E1"/>
    <mergeCell ref="I1:AJ1"/>
    <mergeCell ref="A2:E2"/>
    <mergeCell ref="I2:AJ2"/>
    <mergeCell ref="A3:E3"/>
    <mergeCell ref="C43:D43"/>
    <mergeCell ref="Z8:AJ8"/>
    <mergeCell ref="A5:AJ5"/>
    <mergeCell ref="I49:P49"/>
    <mergeCell ref="A6:AJ6"/>
    <mergeCell ref="A8:A11"/>
    <mergeCell ref="B8:C11"/>
    <mergeCell ref="D8:D11"/>
    <mergeCell ref="F9:F11"/>
    <mergeCell ref="Y8:Y10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2"/>
  <sheetViews>
    <sheetView zoomScalePageLayoutView="0" workbookViewId="0" topLeftCell="J1">
      <selection activeCell="AI29" sqref="AI29"/>
    </sheetView>
  </sheetViews>
  <sheetFormatPr defaultColWidth="9.33203125" defaultRowHeight="12.75"/>
  <cols>
    <col min="1" max="1" width="7.16015625" style="1" customWidth="1"/>
    <col min="2" max="2" width="24" style="1" customWidth="1"/>
    <col min="3" max="3" width="8.66015625" style="1" customWidth="1"/>
    <col min="4" max="4" width="8" style="52" customWidth="1"/>
    <col min="5" max="5" width="15.33203125" style="1" customWidth="1"/>
    <col min="6" max="6" width="16.66015625" style="1" customWidth="1"/>
    <col min="7" max="8" width="6.33203125" style="1" customWidth="1"/>
    <col min="9" max="9" width="6.33203125" style="101" customWidth="1"/>
    <col min="10" max="14" width="6.33203125" style="1" customWidth="1"/>
    <col min="15" max="15" width="6.33203125" style="101" customWidth="1"/>
    <col min="16" max="27" width="6.33203125" style="1" customWidth="1"/>
    <col min="28" max="28" width="6.33203125" style="101" customWidth="1"/>
    <col min="29" max="34" width="6.33203125" style="1" customWidth="1"/>
    <col min="35" max="35" width="6.16015625" style="1" customWidth="1"/>
    <col min="36" max="36" width="8" style="101" customWidth="1"/>
    <col min="37" max="37" width="6.66015625" style="101" customWidth="1"/>
    <col min="38" max="38" width="7.5" style="101" customWidth="1"/>
    <col min="39" max="39" width="6.66015625" style="101" customWidth="1"/>
    <col min="40" max="40" width="7.16015625" style="101" customWidth="1"/>
    <col min="41" max="41" width="10.33203125" style="1" customWidth="1"/>
    <col min="42" max="16384" width="9.33203125" style="1" customWidth="1"/>
  </cols>
  <sheetData>
    <row r="1" spans="1:34" ht="16.5" customHeight="1">
      <c r="A1" s="452" t="s">
        <v>44</v>
      </c>
      <c r="B1" s="452"/>
      <c r="C1" s="452"/>
      <c r="D1" s="452"/>
      <c r="E1" s="452"/>
      <c r="F1" s="450" t="s">
        <v>227</v>
      </c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34" ht="16.5">
      <c r="A2" s="450" t="s">
        <v>8</v>
      </c>
      <c r="B2" s="450"/>
      <c r="C2" s="450"/>
      <c r="D2" s="450"/>
      <c r="E2" s="450"/>
      <c r="F2" s="450" t="s">
        <v>6</v>
      </c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</row>
    <row r="3" spans="6:8" ht="16.5">
      <c r="F3" s="51"/>
      <c r="G3" s="51"/>
      <c r="H3" s="51"/>
    </row>
    <row r="4" spans="1:8" ht="16.5">
      <c r="A4" s="53"/>
      <c r="B4" s="53"/>
      <c r="C4" s="53"/>
      <c r="D4" s="43"/>
      <c r="E4" s="53"/>
      <c r="F4" s="53"/>
      <c r="G4" s="53"/>
      <c r="H4" s="53"/>
    </row>
    <row r="5" spans="1:34" ht="20.25">
      <c r="A5" s="433" t="s">
        <v>9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</row>
    <row r="6" spans="1:40" s="54" customFormat="1" ht="20.25">
      <c r="A6" s="433" t="s">
        <v>234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J6" s="53"/>
      <c r="AK6" s="53"/>
      <c r="AL6" s="53"/>
      <c r="AM6" s="53"/>
      <c r="AN6" s="53"/>
    </row>
    <row r="7" ht="16.5">
      <c r="B7" s="55"/>
    </row>
    <row r="8" spans="1:41" s="57" customFormat="1" ht="24" customHeight="1">
      <c r="A8" s="435" t="s">
        <v>1</v>
      </c>
      <c r="B8" s="438" t="s">
        <v>10</v>
      </c>
      <c r="C8" s="438"/>
      <c r="D8" s="439" t="s">
        <v>51</v>
      </c>
      <c r="E8" s="438" t="s">
        <v>5</v>
      </c>
      <c r="F8" s="56"/>
      <c r="G8" s="430" t="s">
        <v>208</v>
      </c>
      <c r="H8" s="431"/>
      <c r="I8" s="431"/>
      <c r="J8" s="431"/>
      <c r="K8" s="431"/>
      <c r="L8" s="431"/>
      <c r="M8" s="431"/>
      <c r="N8" s="431"/>
      <c r="O8" s="432"/>
      <c r="P8" s="430" t="s">
        <v>209</v>
      </c>
      <c r="Q8" s="431"/>
      <c r="R8" s="431"/>
      <c r="S8" s="431"/>
      <c r="T8" s="431"/>
      <c r="U8" s="431"/>
      <c r="V8" s="431"/>
      <c r="W8" s="432"/>
      <c r="X8" s="430" t="s">
        <v>222</v>
      </c>
      <c r="Y8" s="431"/>
      <c r="Z8" s="431"/>
      <c r="AA8" s="431"/>
      <c r="AB8" s="431"/>
      <c r="AC8" s="431"/>
      <c r="AD8" s="431"/>
      <c r="AE8" s="431"/>
      <c r="AF8" s="431"/>
      <c r="AG8" s="431"/>
      <c r="AH8" s="432"/>
      <c r="AI8" s="453" t="s">
        <v>223</v>
      </c>
      <c r="AJ8" s="439" t="s">
        <v>228</v>
      </c>
      <c r="AK8" s="458" t="s">
        <v>229</v>
      </c>
      <c r="AL8" s="459"/>
      <c r="AM8" s="460"/>
      <c r="AN8" s="463" t="s">
        <v>232</v>
      </c>
      <c r="AO8" s="466" t="s">
        <v>2</v>
      </c>
    </row>
    <row r="9" spans="1:41" s="3" customFormat="1" ht="126.75" customHeight="1">
      <c r="A9" s="436"/>
      <c r="B9" s="438"/>
      <c r="C9" s="438"/>
      <c r="D9" s="440"/>
      <c r="E9" s="438"/>
      <c r="F9" s="442" t="s">
        <v>62</v>
      </c>
      <c r="G9" s="330" t="s">
        <v>155</v>
      </c>
      <c r="H9" s="330" t="s">
        <v>207</v>
      </c>
      <c r="I9" s="330" t="s">
        <v>14</v>
      </c>
      <c r="J9" s="331" t="s">
        <v>210</v>
      </c>
      <c r="K9" s="330" t="s">
        <v>15</v>
      </c>
      <c r="L9" s="331" t="s">
        <v>16</v>
      </c>
      <c r="M9" s="330" t="s">
        <v>206</v>
      </c>
      <c r="N9" s="330" t="s">
        <v>211</v>
      </c>
      <c r="O9" s="330" t="s">
        <v>18</v>
      </c>
      <c r="P9" s="330" t="s">
        <v>218</v>
      </c>
      <c r="Q9" s="331" t="s">
        <v>212</v>
      </c>
      <c r="R9" s="330" t="s">
        <v>213</v>
      </c>
      <c r="S9" s="330" t="s">
        <v>214</v>
      </c>
      <c r="T9" s="330" t="s">
        <v>48</v>
      </c>
      <c r="U9" s="330" t="s">
        <v>49</v>
      </c>
      <c r="V9" s="330" t="s">
        <v>215</v>
      </c>
      <c r="W9" s="330" t="s">
        <v>216</v>
      </c>
      <c r="X9" s="330" t="s">
        <v>194</v>
      </c>
      <c r="Y9" s="330" t="s">
        <v>217</v>
      </c>
      <c r="Z9" s="330" t="s">
        <v>19</v>
      </c>
      <c r="AA9" s="330" t="s">
        <v>21</v>
      </c>
      <c r="AB9" s="330" t="s">
        <v>24</v>
      </c>
      <c r="AC9" s="330" t="s">
        <v>20</v>
      </c>
      <c r="AD9" s="330" t="s">
        <v>22</v>
      </c>
      <c r="AE9" s="330" t="s">
        <v>221</v>
      </c>
      <c r="AF9" s="330" t="s">
        <v>23</v>
      </c>
      <c r="AG9" s="330" t="s">
        <v>219</v>
      </c>
      <c r="AH9" s="330" t="s">
        <v>220</v>
      </c>
      <c r="AI9" s="453"/>
      <c r="AJ9" s="440"/>
      <c r="AK9" s="461" t="s">
        <v>14</v>
      </c>
      <c r="AL9" s="461" t="s">
        <v>230</v>
      </c>
      <c r="AM9" s="461" t="s">
        <v>231</v>
      </c>
      <c r="AN9" s="464"/>
      <c r="AO9" s="467"/>
    </row>
    <row r="10" spans="1:41" s="313" customFormat="1" ht="22.5" customHeight="1">
      <c r="A10" s="436"/>
      <c r="B10" s="438"/>
      <c r="C10" s="438"/>
      <c r="D10" s="440"/>
      <c r="E10" s="438"/>
      <c r="F10" s="443"/>
      <c r="G10" s="38">
        <v>45</v>
      </c>
      <c r="H10" s="38">
        <v>30</v>
      </c>
      <c r="I10" s="38">
        <v>30</v>
      </c>
      <c r="J10" s="312">
        <v>45</v>
      </c>
      <c r="K10" s="38">
        <v>90</v>
      </c>
      <c r="L10" s="20">
        <v>15</v>
      </c>
      <c r="M10" s="239">
        <v>30</v>
      </c>
      <c r="N10" s="38">
        <v>30</v>
      </c>
      <c r="O10" s="38">
        <v>105</v>
      </c>
      <c r="P10" s="38">
        <v>45</v>
      </c>
      <c r="Q10" s="20">
        <v>60</v>
      </c>
      <c r="R10" s="38">
        <v>60</v>
      </c>
      <c r="S10" s="38">
        <v>30</v>
      </c>
      <c r="T10" s="38">
        <v>105</v>
      </c>
      <c r="U10" s="38">
        <v>60</v>
      </c>
      <c r="V10" s="38">
        <v>30</v>
      </c>
      <c r="W10" s="38">
        <v>45</v>
      </c>
      <c r="X10" s="38">
        <v>150</v>
      </c>
      <c r="Y10" s="38">
        <v>115</v>
      </c>
      <c r="Z10" s="38">
        <v>45</v>
      </c>
      <c r="AA10" s="38">
        <v>30</v>
      </c>
      <c r="AB10" s="59">
        <v>110</v>
      </c>
      <c r="AC10" s="59">
        <v>225</v>
      </c>
      <c r="AD10" s="38">
        <v>30</v>
      </c>
      <c r="AE10" s="38">
        <v>45</v>
      </c>
      <c r="AF10" s="59">
        <v>130</v>
      </c>
      <c r="AG10" s="59">
        <v>260</v>
      </c>
      <c r="AH10" s="59">
        <v>220</v>
      </c>
      <c r="AI10" s="453"/>
      <c r="AJ10" s="441"/>
      <c r="AK10" s="462"/>
      <c r="AL10" s="462"/>
      <c r="AM10" s="462"/>
      <c r="AN10" s="465"/>
      <c r="AO10" s="468"/>
    </row>
    <row r="11" spans="1:41" s="313" customFormat="1" ht="17.25" customHeight="1">
      <c r="A11" s="437"/>
      <c r="B11" s="438"/>
      <c r="C11" s="438"/>
      <c r="D11" s="441"/>
      <c r="E11" s="438"/>
      <c r="F11" s="444"/>
      <c r="G11" s="38">
        <v>3</v>
      </c>
      <c r="H11" s="38">
        <v>2</v>
      </c>
      <c r="I11" s="38">
        <v>2</v>
      </c>
      <c r="J11" s="312">
        <v>3</v>
      </c>
      <c r="K11" s="38">
        <v>6</v>
      </c>
      <c r="L11" s="20">
        <v>1</v>
      </c>
      <c r="M11" s="239">
        <v>2</v>
      </c>
      <c r="N11" s="38">
        <v>2</v>
      </c>
      <c r="O11" s="38">
        <v>7</v>
      </c>
      <c r="P11" s="38">
        <v>3</v>
      </c>
      <c r="Q11" s="20">
        <v>4</v>
      </c>
      <c r="R11" s="38">
        <v>4</v>
      </c>
      <c r="S11" s="38">
        <v>2</v>
      </c>
      <c r="T11" s="38">
        <v>7</v>
      </c>
      <c r="U11" s="38">
        <v>4</v>
      </c>
      <c r="V11" s="38">
        <v>2</v>
      </c>
      <c r="W11" s="38">
        <v>3</v>
      </c>
      <c r="X11" s="38">
        <v>5</v>
      </c>
      <c r="Y11" s="38">
        <v>4</v>
      </c>
      <c r="Z11" s="38">
        <v>3</v>
      </c>
      <c r="AA11" s="38">
        <v>2</v>
      </c>
      <c r="AB11" s="59">
        <v>3</v>
      </c>
      <c r="AC11" s="59">
        <v>7</v>
      </c>
      <c r="AD11" s="263">
        <v>2</v>
      </c>
      <c r="AE11" s="263">
        <v>3</v>
      </c>
      <c r="AF11" s="59">
        <v>4</v>
      </c>
      <c r="AG11" s="59">
        <v>5</v>
      </c>
      <c r="AH11" s="59">
        <v>4</v>
      </c>
      <c r="AI11" s="324">
        <f>SUM(I11:AH11)</f>
        <v>94</v>
      </c>
      <c r="AJ11" s="325"/>
      <c r="AK11" s="325"/>
      <c r="AL11" s="325"/>
      <c r="AM11" s="325"/>
      <c r="AN11" s="325"/>
      <c r="AO11" s="324"/>
    </row>
    <row r="12" spans="1:41" s="44" customFormat="1" ht="21" customHeight="1">
      <c r="A12" s="41">
        <v>1</v>
      </c>
      <c r="B12" s="97" t="s">
        <v>124</v>
      </c>
      <c r="C12" s="107" t="s">
        <v>125</v>
      </c>
      <c r="D12" s="108" t="s">
        <v>0</v>
      </c>
      <c r="E12" s="112">
        <v>33800</v>
      </c>
      <c r="F12" s="129" t="s">
        <v>81</v>
      </c>
      <c r="G12" s="68">
        <v>7.8</v>
      </c>
      <c r="H12" s="133">
        <v>8.6</v>
      </c>
      <c r="I12" s="201">
        <v>6.6</v>
      </c>
      <c r="J12" s="61">
        <v>6.9</v>
      </c>
      <c r="K12" s="69">
        <v>6.8</v>
      </c>
      <c r="L12" s="62">
        <v>8.7</v>
      </c>
      <c r="M12" s="64">
        <v>7.4</v>
      </c>
      <c r="N12" s="63">
        <v>5.8</v>
      </c>
      <c r="O12" s="71">
        <v>7.2</v>
      </c>
      <c r="P12" s="65">
        <v>7.3</v>
      </c>
      <c r="Q12" s="298">
        <v>7.5</v>
      </c>
      <c r="R12" s="65">
        <v>6.3</v>
      </c>
      <c r="S12" s="65">
        <v>5.9</v>
      </c>
      <c r="T12" s="66">
        <v>6.7</v>
      </c>
      <c r="U12" s="67">
        <v>7</v>
      </c>
      <c r="V12" s="68">
        <v>7.4</v>
      </c>
      <c r="W12" s="71">
        <v>6.1</v>
      </c>
      <c r="X12" s="61">
        <v>5.2</v>
      </c>
      <c r="Y12" s="61">
        <v>5.5</v>
      </c>
      <c r="Z12" s="41">
        <v>7.9</v>
      </c>
      <c r="AA12" s="65">
        <v>6.8</v>
      </c>
      <c r="AB12" s="65">
        <v>6.2</v>
      </c>
      <c r="AC12" s="65">
        <v>5.3</v>
      </c>
      <c r="AD12" s="65">
        <v>5.5</v>
      </c>
      <c r="AE12" s="65">
        <v>7</v>
      </c>
      <c r="AF12" s="65">
        <v>5.5</v>
      </c>
      <c r="AG12" s="65">
        <v>5</v>
      </c>
      <c r="AH12" s="65">
        <v>5.6</v>
      </c>
      <c r="AI12" s="322">
        <f aca="true" t="shared" si="0" ref="AI12:AI35">ROUND(SUMPRODUCT($I$11:$AH$11,I12:AH12)/94,1)</f>
        <v>6.4</v>
      </c>
      <c r="AJ12" s="68" t="s">
        <v>224</v>
      </c>
      <c r="AK12" s="68">
        <v>6.5</v>
      </c>
      <c r="AL12" s="333">
        <v>8</v>
      </c>
      <c r="AM12" s="333">
        <v>5</v>
      </c>
      <c r="AN12" s="332">
        <f>ROUND((AI12*3+AM12*2+AL12)/6,1)</f>
        <v>6.2</v>
      </c>
      <c r="AO12" s="70"/>
    </row>
    <row r="13" spans="1:41" s="44" customFormat="1" ht="20.25" customHeight="1">
      <c r="A13" s="41">
        <v>2</v>
      </c>
      <c r="B13" s="114" t="s">
        <v>129</v>
      </c>
      <c r="C13" s="82" t="s">
        <v>130</v>
      </c>
      <c r="D13" s="329" t="s">
        <v>0</v>
      </c>
      <c r="E13" s="115">
        <v>34360</v>
      </c>
      <c r="F13" s="130" t="s">
        <v>84</v>
      </c>
      <c r="G13" s="65">
        <v>7</v>
      </c>
      <c r="H13" s="135">
        <v>9</v>
      </c>
      <c r="I13" s="61">
        <v>6.8</v>
      </c>
      <c r="J13" s="61">
        <v>7.2</v>
      </c>
      <c r="K13" s="69">
        <v>6.3</v>
      </c>
      <c r="L13" s="62">
        <v>8.6</v>
      </c>
      <c r="M13" s="64">
        <v>7.5</v>
      </c>
      <c r="N13" s="65">
        <v>6.4</v>
      </c>
      <c r="O13" s="71">
        <v>6.5</v>
      </c>
      <c r="P13" s="65">
        <v>6.4</v>
      </c>
      <c r="Q13" s="299">
        <v>7.8</v>
      </c>
      <c r="R13" s="61">
        <v>7.1</v>
      </c>
      <c r="S13" s="299">
        <v>6.5</v>
      </c>
      <c r="T13" s="65">
        <v>5.6</v>
      </c>
      <c r="U13" s="68">
        <v>7.4</v>
      </c>
      <c r="V13" s="68">
        <v>7.2</v>
      </c>
      <c r="W13" s="71">
        <v>6.7</v>
      </c>
      <c r="X13" s="61">
        <v>5.6</v>
      </c>
      <c r="Y13" s="61">
        <v>6</v>
      </c>
      <c r="Z13" s="61">
        <v>6.9</v>
      </c>
      <c r="AA13" s="61">
        <v>6.9</v>
      </c>
      <c r="AB13" s="61">
        <v>6.6</v>
      </c>
      <c r="AC13" s="61">
        <v>6.9</v>
      </c>
      <c r="AD13" s="61">
        <v>7.2</v>
      </c>
      <c r="AE13" s="61">
        <v>6.6</v>
      </c>
      <c r="AF13" s="61">
        <v>6.9</v>
      </c>
      <c r="AG13" s="61">
        <v>5.8</v>
      </c>
      <c r="AH13" s="61">
        <v>5.6</v>
      </c>
      <c r="AI13" s="322">
        <f t="shared" si="0"/>
        <v>6.6</v>
      </c>
      <c r="AJ13" s="68" t="s">
        <v>224</v>
      </c>
      <c r="AK13" s="68">
        <v>6.5</v>
      </c>
      <c r="AL13" s="333">
        <v>8.5</v>
      </c>
      <c r="AM13" s="333">
        <v>7</v>
      </c>
      <c r="AN13" s="332">
        <f aca="true" t="shared" si="1" ref="AN13:AN35">ROUND((AI13*3+AM13*2+AL13)/6,1)</f>
        <v>7.1</v>
      </c>
      <c r="AO13" s="70"/>
    </row>
    <row r="14" spans="1:41" s="75" customFormat="1" ht="20.25" customHeight="1">
      <c r="A14" s="41">
        <v>3</v>
      </c>
      <c r="B14" s="97" t="s">
        <v>85</v>
      </c>
      <c r="C14" s="107" t="s">
        <v>86</v>
      </c>
      <c r="D14" s="108" t="s">
        <v>80</v>
      </c>
      <c r="E14" s="109">
        <v>32639</v>
      </c>
      <c r="F14" s="129" t="s">
        <v>87</v>
      </c>
      <c r="G14" s="61">
        <v>7.5</v>
      </c>
      <c r="H14" s="133">
        <v>8</v>
      </c>
      <c r="I14" s="61">
        <v>6.3</v>
      </c>
      <c r="J14" s="201">
        <v>6.8</v>
      </c>
      <c r="K14" s="69">
        <v>7.6</v>
      </c>
      <c r="L14" s="62">
        <v>8.4</v>
      </c>
      <c r="M14" s="64">
        <v>7</v>
      </c>
      <c r="N14" s="103">
        <v>6.4</v>
      </c>
      <c r="O14" s="71">
        <v>7.9</v>
      </c>
      <c r="P14" s="65">
        <v>7.8</v>
      </c>
      <c r="Q14" s="103">
        <v>8.5</v>
      </c>
      <c r="R14" s="61">
        <v>7.2</v>
      </c>
      <c r="S14" s="299">
        <v>7.5</v>
      </c>
      <c r="T14" s="65">
        <v>7.2</v>
      </c>
      <c r="U14" s="68">
        <v>8.7</v>
      </c>
      <c r="V14" s="68">
        <v>7.9</v>
      </c>
      <c r="W14" s="71">
        <v>7.5</v>
      </c>
      <c r="X14" s="61">
        <v>6.5</v>
      </c>
      <c r="Y14" s="61">
        <v>6.9</v>
      </c>
      <c r="Z14" s="61">
        <v>8</v>
      </c>
      <c r="AA14" s="61">
        <v>8.2</v>
      </c>
      <c r="AB14" s="61">
        <v>7.8</v>
      </c>
      <c r="AC14" s="61">
        <v>8</v>
      </c>
      <c r="AD14" s="61">
        <v>8.1</v>
      </c>
      <c r="AE14" s="61">
        <v>7.8</v>
      </c>
      <c r="AF14" s="61">
        <v>6.9</v>
      </c>
      <c r="AG14" s="61">
        <v>6.6</v>
      </c>
      <c r="AH14" s="61">
        <v>6.6</v>
      </c>
      <c r="AI14" s="322">
        <f t="shared" si="0"/>
        <v>7.5</v>
      </c>
      <c r="AJ14" s="68" t="s">
        <v>224</v>
      </c>
      <c r="AK14" s="68">
        <v>9</v>
      </c>
      <c r="AL14" s="333">
        <v>8.5</v>
      </c>
      <c r="AM14" s="333">
        <v>7.5</v>
      </c>
      <c r="AN14" s="332">
        <f t="shared" si="1"/>
        <v>7.7</v>
      </c>
      <c r="AO14" s="41"/>
    </row>
    <row r="15" spans="1:42" s="99" customFormat="1" ht="20.25" customHeight="1">
      <c r="A15" s="41">
        <v>4</v>
      </c>
      <c r="B15" s="97" t="s">
        <v>88</v>
      </c>
      <c r="C15" s="107" t="s">
        <v>89</v>
      </c>
      <c r="D15" s="108" t="s">
        <v>0</v>
      </c>
      <c r="E15" s="88">
        <v>36750</v>
      </c>
      <c r="F15" s="129" t="s">
        <v>90</v>
      </c>
      <c r="G15" s="317">
        <v>7</v>
      </c>
      <c r="H15" s="133">
        <v>8.6</v>
      </c>
      <c r="I15" s="61">
        <v>6.8</v>
      </c>
      <c r="J15" s="41">
        <v>7.6</v>
      </c>
      <c r="K15" s="41">
        <v>7.4</v>
      </c>
      <c r="L15" s="61">
        <v>9.2</v>
      </c>
      <c r="M15" s="64">
        <v>7.3</v>
      </c>
      <c r="N15" s="117">
        <v>5.8</v>
      </c>
      <c r="O15" s="68">
        <v>8.7</v>
      </c>
      <c r="P15" s="65">
        <v>6.8</v>
      </c>
      <c r="Q15" s="315">
        <v>7.8</v>
      </c>
      <c r="R15" s="65">
        <v>7.2</v>
      </c>
      <c r="S15" s="217">
        <v>6.1</v>
      </c>
      <c r="T15" s="61">
        <v>6.9</v>
      </c>
      <c r="U15" s="134">
        <v>8.4</v>
      </c>
      <c r="V15" s="68">
        <v>6.7</v>
      </c>
      <c r="W15" s="71">
        <v>7.3</v>
      </c>
      <c r="X15" s="61">
        <v>8.1</v>
      </c>
      <c r="Y15" s="61">
        <v>7</v>
      </c>
      <c r="Z15" s="61">
        <v>7.5</v>
      </c>
      <c r="AA15" s="65">
        <v>6.6</v>
      </c>
      <c r="AB15" s="65">
        <v>6.6</v>
      </c>
      <c r="AC15" s="65">
        <v>6.9</v>
      </c>
      <c r="AD15" s="65">
        <v>7.1</v>
      </c>
      <c r="AE15" s="65">
        <v>7.1</v>
      </c>
      <c r="AF15" s="65">
        <v>7</v>
      </c>
      <c r="AG15" s="65">
        <v>5.6</v>
      </c>
      <c r="AH15" s="65">
        <v>5.8</v>
      </c>
      <c r="AI15" s="322">
        <f t="shared" si="0"/>
        <v>7.2</v>
      </c>
      <c r="AJ15" s="68" t="s">
        <v>224</v>
      </c>
      <c r="AK15" s="333">
        <v>9.5</v>
      </c>
      <c r="AL15" s="333">
        <v>8.5</v>
      </c>
      <c r="AM15" s="333">
        <v>7</v>
      </c>
      <c r="AN15" s="332">
        <f t="shared" si="1"/>
        <v>7.4</v>
      </c>
      <c r="AO15" s="70"/>
      <c r="AP15" s="44"/>
    </row>
    <row r="16" spans="1:41" s="73" customFormat="1" ht="20.25" customHeight="1">
      <c r="A16" s="41">
        <v>5</v>
      </c>
      <c r="B16" s="110" t="s">
        <v>93</v>
      </c>
      <c r="C16" s="111" t="s">
        <v>94</v>
      </c>
      <c r="D16" s="108" t="s">
        <v>0</v>
      </c>
      <c r="E16" s="112">
        <v>37585</v>
      </c>
      <c r="F16" s="129" t="s">
        <v>95</v>
      </c>
      <c r="G16" s="318">
        <v>7.3</v>
      </c>
      <c r="H16" s="133">
        <v>8.2</v>
      </c>
      <c r="I16" s="201">
        <v>7.8</v>
      </c>
      <c r="J16" s="61">
        <v>8.6</v>
      </c>
      <c r="K16" s="69">
        <v>8</v>
      </c>
      <c r="L16" s="62">
        <v>8.8</v>
      </c>
      <c r="M16" s="64">
        <v>7.2</v>
      </c>
      <c r="N16" s="63">
        <v>6.4</v>
      </c>
      <c r="O16" s="71">
        <v>8.1</v>
      </c>
      <c r="P16" s="65">
        <v>6.7</v>
      </c>
      <c r="Q16" s="298">
        <v>7.3</v>
      </c>
      <c r="R16" s="61">
        <v>7.2</v>
      </c>
      <c r="S16" s="65">
        <v>6.1</v>
      </c>
      <c r="T16" s="66">
        <v>6.9</v>
      </c>
      <c r="U16" s="67">
        <v>8.8</v>
      </c>
      <c r="V16" s="68">
        <v>7.7</v>
      </c>
      <c r="W16" s="71">
        <v>7.3</v>
      </c>
      <c r="X16" s="61">
        <v>7.2</v>
      </c>
      <c r="Y16" s="61">
        <v>5.7</v>
      </c>
      <c r="Z16" s="61">
        <v>7.6</v>
      </c>
      <c r="AA16" s="61">
        <v>7.8</v>
      </c>
      <c r="AB16" s="61">
        <v>6.9</v>
      </c>
      <c r="AC16" s="61">
        <v>7</v>
      </c>
      <c r="AD16" s="61">
        <v>7.5</v>
      </c>
      <c r="AE16" s="61">
        <v>6.9</v>
      </c>
      <c r="AF16" s="61">
        <v>7.1</v>
      </c>
      <c r="AG16" s="61">
        <v>6</v>
      </c>
      <c r="AH16" s="61">
        <v>6.4</v>
      </c>
      <c r="AI16" s="322">
        <f t="shared" si="0"/>
        <v>7.2</v>
      </c>
      <c r="AJ16" s="68" t="s">
        <v>224</v>
      </c>
      <c r="AK16" s="333">
        <v>6</v>
      </c>
      <c r="AL16" s="333">
        <v>8</v>
      </c>
      <c r="AM16" s="333">
        <v>7.5</v>
      </c>
      <c r="AN16" s="332">
        <f t="shared" si="1"/>
        <v>7.4</v>
      </c>
      <c r="AO16" s="72"/>
    </row>
    <row r="17" spans="1:41" s="44" customFormat="1" ht="20.25" customHeight="1">
      <c r="A17" s="41">
        <v>6</v>
      </c>
      <c r="B17" s="97" t="s">
        <v>72</v>
      </c>
      <c r="C17" s="107" t="s">
        <v>96</v>
      </c>
      <c r="D17" s="108" t="s">
        <v>0</v>
      </c>
      <c r="E17" s="113">
        <v>34656</v>
      </c>
      <c r="F17" s="129" t="s">
        <v>84</v>
      </c>
      <c r="G17" s="317">
        <v>6.5</v>
      </c>
      <c r="H17" s="133">
        <v>8.8</v>
      </c>
      <c r="I17" s="61">
        <v>7.7</v>
      </c>
      <c r="J17" s="61">
        <v>7.7</v>
      </c>
      <c r="K17" s="69">
        <v>7.2</v>
      </c>
      <c r="L17" s="62">
        <v>9</v>
      </c>
      <c r="M17" s="64">
        <v>6.9</v>
      </c>
      <c r="N17" s="63">
        <v>6.4</v>
      </c>
      <c r="O17" s="71">
        <v>8</v>
      </c>
      <c r="P17" s="65">
        <v>6.7</v>
      </c>
      <c r="Q17" s="63">
        <v>8.5</v>
      </c>
      <c r="R17" s="65">
        <v>6.9</v>
      </c>
      <c r="S17" s="65">
        <v>5.9</v>
      </c>
      <c r="T17" s="66">
        <v>6.3</v>
      </c>
      <c r="U17" s="67">
        <v>7.7</v>
      </c>
      <c r="V17" s="68">
        <v>7.2</v>
      </c>
      <c r="W17" s="71">
        <v>7</v>
      </c>
      <c r="X17" s="61">
        <v>7.3</v>
      </c>
      <c r="Y17" s="61">
        <v>6.7</v>
      </c>
      <c r="Z17" s="61">
        <v>7.3</v>
      </c>
      <c r="AA17" s="65">
        <v>7.1</v>
      </c>
      <c r="AB17" s="65">
        <v>6.3</v>
      </c>
      <c r="AC17" s="65">
        <v>6.9</v>
      </c>
      <c r="AD17" s="65">
        <v>7.1</v>
      </c>
      <c r="AE17" s="65">
        <v>6.3</v>
      </c>
      <c r="AF17" s="65">
        <v>6.6</v>
      </c>
      <c r="AG17" s="65">
        <v>6</v>
      </c>
      <c r="AH17" s="65">
        <v>6.6</v>
      </c>
      <c r="AI17" s="322">
        <f t="shared" si="0"/>
        <v>7</v>
      </c>
      <c r="AJ17" s="68" t="s">
        <v>224</v>
      </c>
      <c r="AK17" s="333">
        <v>9.5</v>
      </c>
      <c r="AL17" s="333">
        <v>8</v>
      </c>
      <c r="AM17" s="333">
        <v>7</v>
      </c>
      <c r="AN17" s="332">
        <f t="shared" si="1"/>
        <v>7.2</v>
      </c>
      <c r="AO17" s="70"/>
    </row>
    <row r="18" spans="1:41" s="44" customFormat="1" ht="20.25" customHeight="1">
      <c r="A18" s="41">
        <v>7</v>
      </c>
      <c r="B18" s="97" t="s">
        <v>73</v>
      </c>
      <c r="C18" s="107" t="s">
        <v>128</v>
      </c>
      <c r="D18" s="108" t="s">
        <v>0</v>
      </c>
      <c r="E18" s="113">
        <v>33466</v>
      </c>
      <c r="F18" s="129" t="s">
        <v>84</v>
      </c>
      <c r="G18" s="317">
        <v>6.5</v>
      </c>
      <c r="H18" s="133">
        <v>9</v>
      </c>
      <c r="I18" s="61">
        <v>6.8</v>
      </c>
      <c r="J18" s="61">
        <v>8.1</v>
      </c>
      <c r="K18" s="69">
        <v>7.9</v>
      </c>
      <c r="L18" s="62">
        <v>9.8</v>
      </c>
      <c r="M18" s="64">
        <v>7.8</v>
      </c>
      <c r="N18" s="63">
        <v>6.4</v>
      </c>
      <c r="O18" s="71">
        <v>8.4</v>
      </c>
      <c r="P18" s="65">
        <v>7.6</v>
      </c>
      <c r="Q18" s="63">
        <v>8.7</v>
      </c>
      <c r="R18" s="65">
        <v>7.2</v>
      </c>
      <c r="S18" s="65">
        <v>6.3</v>
      </c>
      <c r="T18" s="66">
        <v>7.5</v>
      </c>
      <c r="U18" s="67">
        <v>8.6</v>
      </c>
      <c r="V18" s="68">
        <v>8.2</v>
      </c>
      <c r="W18" s="71">
        <v>7.7</v>
      </c>
      <c r="X18" s="61">
        <v>7.6</v>
      </c>
      <c r="Y18" s="61">
        <v>8.2</v>
      </c>
      <c r="Z18" s="61">
        <v>7.4</v>
      </c>
      <c r="AA18" s="65">
        <v>7.8</v>
      </c>
      <c r="AB18" s="65">
        <v>8.4</v>
      </c>
      <c r="AC18" s="65">
        <v>7.9</v>
      </c>
      <c r="AD18" s="65">
        <v>7.6</v>
      </c>
      <c r="AE18" s="65">
        <v>7.3</v>
      </c>
      <c r="AF18" s="65">
        <v>7.1</v>
      </c>
      <c r="AG18" s="65">
        <v>7.6</v>
      </c>
      <c r="AH18" s="65">
        <v>7.6</v>
      </c>
      <c r="AI18" s="322">
        <f t="shared" si="0"/>
        <v>7.8</v>
      </c>
      <c r="AJ18" s="68" t="s">
        <v>224</v>
      </c>
      <c r="AK18" s="333">
        <v>9</v>
      </c>
      <c r="AL18" s="333">
        <v>8</v>
      </c>
      <c r="AM18" s="333">
        <v>8</v>
      </c>
      <c r="AN18" s="332">
        <f t="shared" si="1"/>
        <v>7.9</v>
      </c>
      <c r="AO18" s="70"/>
    </row>
    <row r="19" spans="1:42" s="99" customFormat="1" ht="20.25" customHeight="1">
      <c r="A19" s="41">
        <v>8</v>
      </c>
      <c r="B19" s="97" t="s">
        <v>97</v>
      </c>
      <c r="C19" s="107" t="s">
        <v>98</v>
      </c>
      <c r="D19" s="108" t="s">
        <v>0</v>
      </c>
      <c r="E19" s="88">
        <v>36879</v>
      </c>
      <c r="F19" s="129" t="s">
        <v>99</v>
      </c>
      <c r="G19" s="317">
        <v>6.1</v>
      </c>
      <c r="H19" s="133">
        <v>6</v>
      </c>
      <c r="I19" s="61">
        <v>6.1</v>
      </c>
      <c r="J19" s="61">
        <v>7.6</v>
      </c>
      <c r="K19" s="69">
        <v>6.7</v>
      </c>
      <c r="L19" s="62">
        <v>6.4</v>
      </c>
      <c r="M19" s="64">
        <v>7.1</v>
      </c>
      <c r="N19" s="63">
        <v>5.8</v>
      </c>
      <c r="O19" s="71">
        <v>8.2</v>
      </c>
      <c r="P19" s="299">
        <v>6.9</v>
      </c>
      <c r="Q19" s="63">
        <v>7.8</v>
      </c>
      <c r="R19" s="65">
        <v>6.9</v>
      </c>
      <c r="S19" s="299">
        <v>6.5</v>
      </c>
      <c r="T19" s="66">
        <v>6</v>
      </c>
      <c r="U19" s="67">
        <v>7.2</v>
      </c>
      <c r="V19" s="68">
        <v>7.1</v>
      </c>
      <c r="W19" s="71">
        <v>7.6</v>
      </c>
      <c r="X19" s="61">
        <v>6.8</v>
      </c>
      <c r="Y19" s="61">
        <v>6.4</v>
      </c>
      <c r="Z19" s="61">
        <v>7.6</v>
      </c>
      <c r="AA19" s="65">
        <v>6.8</v>
      </c>
      <c r="AB19" s="65">
        <v>6.3</v>
      </c>
      <c r="AC19" s="65">
        <v>7</v>
      </c>
      <c r="AD19" s="65">
        <v>6.3</v>
      </c>
      <c r="AE19" s="65">
        <v>6.2</v>
      </c>
      <c r="AF19" s="65">
        <v>6.9</v>
      </c>
      <c r="AG19" s="65">
        <v>6.2</v>
      </c>
      <c r="AH19" s="65">
        <v>5.6</v>
      </c>
      <c r="AI19" s="322">
        <f t="shared" si="0"/>
        <v>6.8</v>
      </c>
      <c r="AJ19" s="68" t="s">
        <v>224</v>
      </c>
      <c r="AK19" s="333">
        <v>7.5</v>
      </c>
      <c r="AL19" s="333">
        <v>8</v>
      </c>
      <c r="AM19" s="333">
        <v>6</v>
      </c>
      <c r="AN19" s="332">
        <f t="shared" si="1"/>
        <v>6.7</v>
      </c>
      <c r="AO19" s="70"/>
      <c r="AP19" s="44"/>
    </row>
    <row r="20" spans="1:41" s="44" customFormat="1" ht="20.25" customHeight="1">
      <c r="A20" s="41">
        <v>9</v>
      </c>
      <c r="B20" s="97" t="s">
        <v>101</v>
      </c>
      <c r="C20" s="107" t="s">
        <v>102</v>
      </c>
      <c r="D20" s="108" t="s">
        <v>80</v>
      </c>
      <c r="E20" s="112">
        <v>35250</v>
      </c>
      <c r="F20" s="129" t="s">
        <v>103</v>
      </c>
      <c r="G20" s="317">
        <v>7</v>
      </c>
      <c r="H20" s="133">
        <v>8.3</v>
      </c>
      <c r="I20" s="61">
        <v>7.2</v>
      </c>
      <c r="J20" s="61">
        <v>9.9</v>
      </c>
      <c r="K20" s="60">
        <v>8</v>
      </c>
      <c r="L20" s="61">
        <v>7.6</v>
      </c>
      <c r="M20" s="64">
        <v>6.7</v>
      </c>
      <c r="N20" s="63">
        <v>6.4</v>
      </c>
      <c r="O20" s="71">
        <v>8.6</v>
      </c>
      <c r="P20" s="65">
        <v>6.9</v>
      </c>
      <c r="Q20" s="63">
        <v>8.5</v>
      </c>
      <c r="R20" s="65">
        <v>7</v>
      </c>
      <c r="S20" s="65">
        <v>6.4</v>
      </c>
      <c r="T20" s="66">
        <v>7</v>
      </c>
      <c r="U20" s="67">
        <v>9.1</v>
      </c>
      <c r="V20" s="65">
        <v>8.2</v>
      </c>
      <c r="W20" s="71">
        <v>7.3</v>
      </c>
      <c r="X20" s="61">
        <v>6.8</v>
      </c>
      <c r="Y20" s="61">
        <v>7</v>
      </c>
      <c r="Z20" s="61">
        <v>7.7</v>
      </c>
      <c r="AA20" s="65">
        <v>8.5</v>
      </c>
      <c r="AB20" s="65">
        <v>7.5</v>
      </c>
      <c r="AC20" s="65">
        <v>7.9</v>
      </c>
      <c r="AD20" s="65">
        <v>8.5</v>
      </c>
      <c r="AE20" s="65">
        <v>7.6</v>
      </c>
      <c r="AF20" s="65">
        <v>7.1</v>
      </c>
      <c r="AG20" s="65">
        <v>7.2</v>
      </c>
      <c r="AH20" s="65">
        <v>6.6</v>
      </c>
      <c r="AI20" s="322">
        <f t="shared" si="0"/>
        <v>7.6</v>
      </c>
      <c r="AJ20" s="68" t="s">
        <v>224</v>
      </c>
      <c r="AK20" s="333">
        <v>8.5</v>
      </c>
      <c r="AL20" s="333">
        <v>8.5</v>
      </c>
      <c r="AM20" s="333">
        <v>8</v>
      </c>
      <c r="AN20" s="332">
        <f t="shared" si="1"/>
        <v>7.9</v>
      </c>
      <c r="AO20" s="70"/>
    </row>
    <row r="21" spans="1:41" s="44" customFormat="1" ht="20.25" customHeight="1">
      <c r="A21" s="41">
        <v>10</v>
      </c>
      <c r="B21" s="97" t="s">
        <v>104</v>
      </c>
      <c r="C21" s="107" t="s">
        <v>105</v>
      </c>
      <c r="D21" s="108" t="s">
        <v>0</v>
      </c>
      <c r="E21" s="113">
        <v>37583</v>
      </c>
      <c r="F21" s="129" t="s">
        <v>90</v>
      </c>
      <c r="G21" s="317">
        <v>7</v>
      </c>
      <c r="H21" s="133">
        <v>8.8</v>
      </c>
      <c r="I21" s="61">
        <v>6.5</v>
      </c>
      <c r="J21" s="61">
        <v>7.6</v>
      </c>
      <c r="K21" s="69">
        <v>7.2</v>
      </c>
      <c r="L21" s="62">
        <v>6.8</v>
      </c>
      <c r="M21" s="64">
        <v>6.8</v>
      </c>
      <c r="N21" s="63">
        <v>6.4</v>
      </c>
      <c r="O21" s="71">
        <v>7.6</v>
      </c>
      <c r="P21" s="65">
        <v>7</v>
      </c>
      <c r="Q21" s="185">
        <v>7.2</v>
      </c>
      <c r="R21" s="65">
        <v>7.1</v>
      </c>
      <c r="S21" s="65">
        <v>5.9</v>
      </c>
      <c r="T21" s="66">
        <v>6.1</v>
      </c>
      <c r="U21" s="67">
        <v>8.3</v>
      </c>
      <c r="V21" s="68">
        <v>6.8</v>
      </c>
      <c r="W21" s="71">
        <v>7</v>
      </c>
      <c r="X21" s="61">
        <v>6</v>
      </c>
      <c r="Y21" s="61">
        <v>5.6</v>
      </c>
      <c r="Z21" s="61">
        <v>7.3</v>
      </c>
      <c r="AA21" s="68">
        <v>6.5</v>
      </c>
      <c r="AB21" s="65">
        <v>7.5</v>
      </c>
      <c r="AC21" s="65">
        <v>7.5</v>
      </c>
      <c r="AD21" s="65">
        <v>6.9</v>
      </c>
      <c r="AE21" s="65">
        <v>6.9</v>
      </c>
      <c r="AF21" s="65">
        <v>6.6</v>
      </c>
      <c r="AG21" s="65">
        <v>5.8</v>
      </c>
      <c r="AH21" s="65">
        <v>6.4</v>
      </c>
      <c r="AI21" s="322">
        <f t="shared" si="0"/>
        <v>6.8</v>
      </c>
      <c r="AJ21" s="68" t="s">
        <v>224</v>
      </c>
      <c r="AK21" s="333">
        <v>9</v>
      </c>
      <c r="AL21" s="333">
        <v>8.5</v>
      </c>
      <c r="AM21" s="333">
        <v>7.5</v>
      </c>
      <c r="AN21" s="332">
        <f t="shared" si="1"/>
        <v>7.3</v>
      </c>
      <c r="AO21" s="70"/>
    </row>
    <row r="22" spans="1:41" s="44" customFormat="1" ht="20.25" customHeight="1">
      <c r="A22" s="41">
        <v>11</v>
      </c>
      <c r="B22" s="97" t="s">
        <v>108</v>
      </c>
      <c r="C22" s="107" t="s">
        <v>74</v>
      </c>
      <c r="D22" s="108" t="s">
        <v>0</v>
      </c>
      <c r="E22" s="112">
        <v>37518</v>
      </c>
      <c r="F22" s="129" t="s">
        <v>103</v>
      </c>
      <c r="G22" s="317">
        <v>7.5</v>
      </c>
      <c r="H22" s="133">
        <v>8.4</v>
      </c>
      <c r="I22" s="61">
        <v>6.9</v>
      </c>
      <c r="J22" s="61">
        <v>7</v>
      </c>
      <c r="K22" s="69">
        <v>7.9</v>
      </c>
      <c r="L22" s="62">
        <v>8.9</v>
      </c>
      <c r="M22" s="64">
        <v>6.5</v>
      </c>
      <c r="N22" s="63">
        <v>5.8</v>
      </c>
      <c r="O22" s="71">
        <v>8.6</v>
      </c>
      <c r="P22" s="65">
        <v>7</v>
      </c>
      <c r="Q22" s="63">
        <v>8.5</v>
      </c>
      <c r="R22" s="65">
        <v>6.6</v>
      </c>
      <c r="S22" s="299">
        <v>6.5</v>
      </c>
      <c r="T22" s="66">
        <v>6.4</v>
      </c>
      <c r="U22" s="67">
        <v>8</v>
      </c>
      <c r="V22" s="68">
        <v>7.6</v>
      </c>
      <c r="W22" s="71">
        <v>6.4</v>
      </c>
      <c r="X22" s="61">
        <v>7.3</v>
      </c>
      <c r="Y22" s="61">
        <v>6</v>
      </c>
      <c r="Z22" s="61">
        <v>7.7</v>
      </c>
      <c r="AA22" s="65">
        <v>7.1</v>
      </c>
      <c r="AB22" s="65">
        <v>6.7</v>
      </c>
      <c r="AC22" s="65">
        <v>7.7</v>
      </c>
      <c r="AD22" s="65">
        <v>7.1</v>
      </c>
      <c r="AE22" s="65">
        <v>6.6</v>
      </c>
      <c r="AF22" s="65">
        <v>6.3</v>
      </c>
      <c r="AG22" s="65">
        <v>5.8</v>
      </c>
      <c r="AH22" s="65">
        <v>5.8</v>
      </c>
      <c r="AI22" s="322">
        <f t="shared" si="0"/>
        <v>7.1</v>
      </c>
      <c r="AJ22" s="68" t="s">
        <v>224</v>
      </c>
      <c r="AK22" s="333">
        <v>7.5</v>
      </c>
      <c r="AL22" s="333">
        <v>8</v>
      </c>
      <c r="AM22" s="333">
        <v>7</v>
      </c>
      <c r="AN22" s="332">
        <f t="shared" si="1"/>
        <v>7.2</v>
      </c>
      <c r="AO22" s="70"/>
    </row>
    <row r="23" spans="1:41" s="44" customFormat="1" ht="20.25" customHeight="1">
      <c r="A23" s="41">
        <v>12</v>
      </c>
      <c r="B23" s="97" t="s">
        <v>109</v>
      </c>
      <c r="C23" s="107" t="s">
        <v>110</v>
      </c>
      <c r="D23" s="108" t="s">
        <v>0</v>
      </c>
      <c r="E23" s="88">
        <v>37443</v>
      </c>
      <c r="F23" s="129" t="s">
        <v>84</v>
      </c>
      <c r="G23" s="317">
        <v>6.8</v>
      </c>
      <c r="H23" s="133">
        <v>8.4</v>
      </c>
      <c r="I23" s="201">
        <v>6.7</v>
      </c>
      <c r="J23" s="287">
        <v>7.7</v>
      </c>
      <c r="K23" s="69">
        <v>6.6</v>
      </c>
      <c r="L23" s="321">
        <v>6.6</v>
      </c>
      <c r="M23" s="64">
        <v>6.6</v>
      </c>
      <c r="N23" s="63">
        <v>6.4</v>
      </c>
      <c r="O23" s="71">
        <v>8</v>
      </c>
      <c r="P23" s="65">
        <v>7</v>
      </c>
      <c r="Q23" s="298">
        <v>7.4</v>
      </c>
      <c r="R23" s="65">
        <v>7.2</v>
      </c>
      <c r="S23" s="65">
        <v>5.9</v>
      </c>
      <c r="T23" s="66">
        <v>6.7</v>
      </c>
      <c r="U23" s="67">
        <v>7</v>
      </c>
      <c r="V23" s="65">
        <v>7</v>
      </c>
      <c r="W23" s="71">
        <v>7</v>
      </c>
      <c r="X23" s="61">
        <v>7.3</v>
      </c>
      <c r="Y23" s="61">
        <v>6.4</v>
      </c>
      <c r="Z23" s="61">
        <v>7.4</v>
      </c>
      <c r="AA23" s="65">
        <v>6.8</v>
      </c>
      <c r="AB23" s="65">
        <v>6.6</v>
      </c>
      <c r="AC23" s="65">
        <v>7</v>
      </c>
      <c r="AD23" s="65">
        <v>6.5</v>
      </c>
      <c r="AE23" s="65">
        <v>7.1</v>
      </c>
      <c r="AF23" s="65">
        <v>6.5</v>
      </c>
      <c r="AG23" s="65">
        <v>6.4</v>
      </c>
      <c r="AH23" s="65">
        <v>6.4</v>
      </c>
      <c r="AI23" s="322">
        <f t="shared" si="0"/>
        <v>6.9</v>
      </c>
      <c r="AJ23" s="68" t="s">
        <v>224</v>
      </c>
      <c r="AK23" s="333">
        <v>9.5</v>
      </c>
      <c r="AL23" s="333">
        <v>8</v>
      </c>
      <c r="AM23" s="333">
        <v>7</v>
      </c>
      <c r="AN23" s="332">
        <f t="shared" si="1"/>
        <v>7.1</v>
      </c>
      <c r="AO23" s="70"/>
    </row>
    <row r="24" spans="1:42" s="99" customFormat="1" ht="20.25" customHeight="1">
      <c r="A24" s="41">
        <v>13</v>
      </c>
      <c r="B24" s="114" t="s">
        <v>131</v>
      </c>
      <c r="C24" s="82" t="s">
        <v>110</v>
      </c>
      <c r="D24" s="329" t="s">
        <v>0</v>
      </c>
      <c r="E24" s="115">
        <v>35327</v>
      </c>
      <c r="F24" s="130" t="s">
        <v>84</v>
      </c>
      <c r="G24" s="317">
        <v>6.6</v>
      </c>
      <c r="H24" s="135">
        <v>8.7</v>
      </c>
      <c r="I24" s="61">
        <v>7.1</v>
      </c>
      <c r="J24" s="61">
        <v>6.9</v>
      </c>
      <c r="K24" s="69">
        <v>5.5</v>
      </c>
      <c r="L24" s="62">
        <v>6.1</v>
      </c>
      <c r="M24" s="64">
        <v>7.2</v>
      </c>
      <c r="N24" s="63">
        <v>6.4</v>
      </c>
      <c r="O24" s="71">
        <v>8.3</v>
      </c>
      <c r="P24" s="65">
        <v>6.7</v>
      </c>
      <c r="Q24" s="63">
        <v>8</v>
      </c>
      <c r="R24" s="65">
        <v>6.5</v>
      </c>
      <c r="S24" s="65">
        <v>5.9</v>
      </c>
      <c r="T24" s="66">
        <v>7</v>
      </c>
      <c r="U24" s="67">
        <v>7.4</v>
      </c>
      <c r="V24" s="65">
        <v>7.9</v>
      </c>
      <c r="W24" s="71">
        <v>6.4</v>
      </c>
      <c r="X24" s="61">
        <v>8.2</v>
      </c>
      <c r="Y24" s="61">
        <v>8.2</v>
      </c>
      <c r="Z24" s="61">
        <v>8</v>
      </c>
      <c r="AA24" s="65">
        <v>7.9</v>
      </c>
      <c r="AB24" s="65">
        <v>6.7</v>
      </c>
      <c r="AC24" s="65">
        <v>7.6</v>
      </c>
      <c r="AD24" s="65">
        <v>7.8</v>
      </c>
      <c r="AE24" s="65">
        <v>7.2</v>
      </c>
      <c r="AF24" s="65">
        <v>7.1</v>
      </c>
      <c r="AG24" s="65">
        <v>6.6</v>
      </c>
      <c r="AH24" s="65">
        <v>6</v>
      </c>
      <c r="AI24" s="322">
        <f t="shared" si="0"/>
        <v>7.2</v>
      </c>
      <c r="AJ24" s="68" t="s">
        <v>224</v>
      </c>
      <c r="AK24" s="333">
        <v>9.5</v>
      </c>
      <c r="AL24" s="333">
        <v>8.5</v>
      </c>
      <c r="AM24" s="333">
        <v>7</v>
      </c>
      <c r="AN24" s="332">
        <f t="shared" si="1"/>
        <v>7.4</v>
      </c>
      <c r="AO24" s="70"/>
      <c r="AP24" s="44"/>
    </row>
    <row r="25" spans="1:41" s="44" customFormat="1" ht="20.25" customHeight="1">
      <c r="A25" s="41">
        <v>14</v>
      </c>
      <c r="B25" s="97" t="s">
        <v>111</v>
      </c>
      <c r="C25" s="107" t="s">
        <v>112</v>
      </c>
      <c r="D25" s="108" t="s">
        <v>0</v>
      </c>
      <c r="E25" s="112">
        <v>33695</v>
      </c>
      <c r="F25" s="129" t="s">
        <v>103</v>
      </c>
      <c r="G25" s="317">
        <v>6.5</v>
      </c>
      <c r="H25" s="133">
        <v>9</v>
      </c>
      <c r="I25" s="61">
        <v>7.2</v>
      </c>
      <c r="J25" s="61">
        <v>7</v>
      </c>
      <c r="K25" s="91">
        <v>6.6</v>
      </c>
      <c r="L25" s="61">
        <v>9.6</v>
      </c>
      <c r="M25" s="63">
        <v>8.1</v>
      </c>
      <c r="N25" s="63">
        <v>6.4</v>
      </c>
      <c r="O25" s="71">
        <v>8.5</v>
      </c>
      <c r="P25" s="65">
        <v>7.3</v>
      </c>
      <c r="Q25" s="63">
        <v>6.2</v>
      </c>
      <c r="R25" s="65">
        <v>7.6</v>
      </c>
      <c r="S25" s="65">
        <v>6.6</v>
      </c>
      <c r="T25" s="66">
        <v>6.7</v>
      </c>
      <c r="U25" s="67">
        <v>8.1</v>
      </c>
      <c r="V25" s="68">
        <v>7.5</v>
      </c>
      <c r="W25" s="71">
        <v>7.7</v>
      </c>
      <c r="X25" s="61">
        <v>8.1</v>
      </c>
      <c r="Y25" s="61">
        <v>8.1</v>
      </c>
      <c r="Z25" s="61">
        <v>7.9</v>
      </c>
      <c r="AA25" s="65">
        <v>7.5</v>
      </c>
      <c r="AB25" s="65">
        <v>7.5</v>
      </c>
      <c r="AC25" s="65">
        <v>8</v>
      </c>
      <c r="AD25" s="65">
        <v>7.5</v>
      </c>
      <c r="AE25" s="65">
        <v>7.5</v>
      </c>
      <c r="AF25" s="65">
        <v>7.2</v>
      </c>
      <c r="AG25" s="65">
        <v>6.6</v>
      </c>
      <c r="AH25" s="65">
        <v>6.6</v>
      </c>
      <c r="AI25" s="322">
        <f t="shared" si="0"/>
        <v>7.4</v>
      </c>
      <c r="AJ25" s="68" t="s">
        <v>224</v>
      </c>
      <c r="AK25" s="333">
        <v>8.5</v>
      </c>
      <c r="AL25" s="333">
        <v>8</v>
      </c>
      <c r="AM25" s="333">
        <v>8</v>
      </c>
      <c r="AN25" s="332">
        <f t="shared" si="1"/>
        <v>7.7</v>
      </c>
      <c r="AO25" s="70"/>
    </row>
    <row r="26" spans="1:41" s="44" customFormat="1" ht="20.25" customHeight="1">
      <c r="A26" s="41">
        <v>15</v>
      </c>
      <c r="B26" s="97" t="s">
        <v>113</v>
      </c>
      <c r="C26" s="107" t="s">
        <v>114</v>
      </c>
      <c r="D26" s="108" t="s">
        <v>0</v>
      </c>
      <c r="E26" s="109">
        <v>34313</v>
      </c>
      <c r="F26" s="129" t="s">
        <v>84</v>
      </c>
      <c r="G26" s="65">
        <v>6</v>
      </c>
      <c r="H26" s="133">
        <v>8.6</v>
      </c>
      <c r="I26" s="61">
        <v>7.1</v>
      </c>
      <c r="J26" s="201">
        <v>6.1</v>
      </c>
      <c r="K26" s="69">
        <v>6.7</v>
      </c>
      <c r="L26" s="62">
        <v>8.7</v>
      </c>
      <c r="M26" s="64">
        <v>7.7</v>
      </c>
      <c r="N26" s="298">
        <v>5.6</v>
      </c>
      <c r="O26" s="71">
        <v>7.7</v>
      </c>
      <c r="P26" s="65">
        <v>6.9</v>
      </c>
      <c r="Q26" s="63">
        <v>7.6</v>
      </c>
      <c r="R26" s="65">
        <v>7</v>
      </c>
      <c r="S26" s="299">
        <v>6.2</v>
      </c>
      <c r="T26" s="314">
        <v>6.3</v>
      </c>
      <c r="U26" s="67">
        <v>7.6</v>
      </c>
      <c r="V26" s="68">
        <v>6.9</v>
      </c>
      <c r="W26" s="71">
        <v>6.7</v>
      </c>
      <c r="X26" s="61">
        <v>5.6</v>
      </c>
      <c r="Y26" s="61">
        <v>5.7</v>
      </c>
      <c r="Z26" s="61">
        <v>7.4</v>
      </c>
      <c r="AA26" s="65">
        <v>6.8</v>
      </c>
      <c r="AB26" s="65">
        <v>6.4</v>
      </c>
      <c r="AC26" s="65">
        <v>7.8</v>
      </c>
      <c r="AD26" s="65">
        <v>6.5</v>
      </c>
      <c r="AE26" s="65">
        <v>7.1</v>
      </c>
      <c r="AF26" s="65">
        <v>7.2</v>
      </c>
      <c r="AG26" s="65">
        <v>5.8</v>
      </c>
      <c r="AH26" s="65">
        <v>6.4</v>
      </c>
      <c r="AI26" s="322">
        <f t="shared" si="0"/>
        <v>6.8</v>
      </c>
      <c r="AJ26" s="68" t="s">
        <v>224</v>
      </c>
      <c r="AK26" s="333">
        <v>8.5</v>
      </c>
      <c r="AL26" s="333">
        <v>8</v>
      </c>
      <c r="AM26" s="333">
        <v>7</v>
      </c>
      <c r="AN26" s="332">
        <f t="shared" si="1"/>
        <v>7.1</v>
      </c>
      <c r="AO26" s="70"/>
    </row>
    <row r="27" spans="1:41" s="44" customFormat="1" ht="20.25" customHeight="1">
      <c r="A27" s="41">
        <v>16</v>
      </c>
      <c r="B27" s="97" t="s">
        <v>115</v>
      </c>
      <c r="C27" s="107" t="s">
        <v>116</v>
      </c>
      <c r="D27" s="108" t="s">
        <v>0</v>
      </c>
      <c r="E27" s="112">
        <v>33554</v>
      </c>
      <c r="F27" s="129" t="s">
        <v>117</v>
      </c>
      <c r="G27" s="65">
        <v>8</v>
      </c>
      <c r="H27" s="133">
        <v>8.6</v>
      </c>
      <c r="I27" s="61">
        <v>6.5</v>
      </c>
      <c r="J27" s="61">
        <v>6.2</v>
      </c>
      <c r="K27" s="69">
        <v>7.1</v>
      </c>
      <c r="L27" s="62">
        <v>9</v>
      </c>
      <c r="M27" s="64">
        <v>7.5</v>
      </c>
      <c r="N27" s="63">
        <v>6.4</v>
      </c>
      <c r="O27" s="71">
        <v>8.6</v>
      </c>
      <c r="P27" s="65">
        <v>7.3</v>
      </c>
      <c r="Q27" s="63">
        <v>7.7</v>
      </c>
      <c r="R27" s="65">
        <v>7.1</v>
      </c>
      <c r="S27" s="65">
        <v>6.3</v>
      </c>
      <c r="T27" s="314">
        <v>6.5</v>
      </c>
      <c r="U27" s="67">
        <v>7.5</v>
      </c>
      <c r="V27" s="68">
        <v>8.2</v>
      </c>
      <c r="W27" s="71">
        <v>6.5</v>
      </c>
      <c r="X27" s="61">
        <v>7.8</v>
      </c>
      <c r="Y27" s="61">
        <v>7.9</v>
      </c>
      <c r="Z27" s="61">
        <v>7.4</v>
      </c>
      <c r="AA27" s="65">
        <v>7.3</v>
      </c>
      <c r="AB27" s="65">
        <v>7.2</v>
      </c>
      <c r="AC27" s="65">
        <v>7.9</v>
      </c>
      <c r="AD27" s="65">
        <v>7.8</v>
      </c>
      <c r="AE27" s="65">
        <v>7.4</v>
      </c>
      <c r="AF27" s="65">
        <v>6.7</v>
      </c>
      <c r="AG27" s="65">
        <v>6</v>
      </c>
      <c r="AH27" s="65">
        <v>6.6</v>
      </c>
      <c r="AI27" s="322">
        <f t="shared" si="0"/>
        <v>7.3</v>
      </c>
      <c r="AJ27" s="68" t="s">
        <v>224</v>
      </c>
      <c r="AK27" s="333">
        <v>8</v>
      </c>
      <c r="AL27" s="333">
        <v>8</v>
      </c>
      <c r="AM27" s="333">
        <v>7.5</v>
      </c>
      <c r="AN27" s="332">
        <f t="shared" si="1"/>
        <v>7.5</v>
      </c>
      <c r="AO27" s="70"/>
    </row>
    <row r="28" spans="1:41" s="44" customFormat="1" ht="20.25" customHeight="1">
      <c r="A28" s="41">
        <v>17</v>
      </c>
      <c r="B28" s="97" t="s">
        <v>118</v>
      </c>
      <c r="C28" s="107" t="s">
        <v>119</v>
      </c>
      <c r="D28" s="108" t="s">
        <v>0</v>
      </c>
      <c r="E28" s="88">
        <v>34589</v>
      </c>
      <c r="F28" s="129" t="s">
        <v>84</v>
      </c>
      <c r="G28" s="65">
        <v>7.5</v>
      </c>
      <c r="H28" s="133">
        <v>9</v>
      </c>
      <c r="I28" s="61">
        <v>6.5</v>
      </c>
      <c r="J28" s="61">
        <v>7</v>
      </c>
      <c r="K28" s="69">
        <v>7.6</v>
      </c>
      <c r="L28" s="62">
        <v>8.7</v>
      </c>
      <c r="M28" s="64">
        <v>6.4</v>
      </c>
      <c r="N28" s="63">
        <v>6.4</v>
      </c>
      <c r="O28" s="71">
        <v>8.5</v>
      </c>
      <c r="P28" s="65">
        <v>6.4</v>
      </c>
      <c r="Q28" s="63">
        <v>8</v>
      </c>
      <c r="R28" s="65">
        <v>7</v>
      </c>
      <c r="S28" s="65">
        <v>6.1</v>
      </c>
      <c r="T28" s="66">
        <v>7</v>
      </c>
      <c r="U28" s="67">
        <v>8.2</v>
      </c>
      <c r="V28" s="68">
        <v>7.5</v>
      </c>
      <c r="W28" s="71">
        <v>6.4</v>
      </c>
      <c r="X28" s="61">
        <v>7.5</v>
      </c>
      <c r="Y28" s="61">
        <v>6.1</v>
      </c>
      <c r="Z28" s="61">
        <v>7.2</v>
      </c>
      <c r="AA28" s="65">
        <v>7.2</v>
      </c>
      <c r="AB28" s="65">
        <v>6.9</v>
      </c>
      <c r="AC28" s="65">
        <v>7.6</v>
      </c>
      <c r="AD28" s="65">
        <v>7.1</v>
      </c>
      <c r="AE28" s="65">
        <v>6.9</v>
      </c>
      <c r="AF28" s="65">
        <v>6.9</v>
      </c>
      <c r="AG28" s="65">
        <v>5</v>
      </c>
      <c r="AH28" s="65">
        <v>5.6</v>
      </c>
      <c r="AI28" s="322">
        <f t="shared" si="0"/>
        <v>7</v>
      </c>
      <c r="AJ28" s="68" t="s">
        <v>224</v>
      </c>
      <c r="AK28" s="333">
        <v>7.5</v>
      </c>
      <c r="AL28" s="333">
        <v>7.5</v>
      </c>
      <c r="AM28" s="333">
        <v>7</v>
      </c>
      <c r="AN28" s="332">
        <f t="shared" si="1"/>
        <v>7.1</v>
      </c>
      <c r="AO28" s="70"/>
    </row>
    <row r="29" spans="1:41" s="44" customFormat="1" ht="20.25" customHeight="1">
      <c r="A29" s="41">
        <v>18</v>
      </c>
      <c r="B29" s="97" t="s">
        <v>120</v>
      </c>
      <c r="C29" s="107" t="s">
        <v>121</v>
      </c>
      <c r="D29" s="108" t="s">
        <v>0</v>
      </c>
      <c r="E29" s="112">
        <v>37510</v>
      </c>
      <c r="F29" s="129" t="s">
        <v>103</v>
      </c>
      <c r="G29" s="65">
        <v>7</v>
      </c>
      <c r="H29" s="133">
        <v>9</v>
      </c>
      <c r="I29" s="61">
        <v>6.8</v>
      </c>
      <c r="J29" s="61">
        <v>5.5</v>
      </c>
      <c r="K29" s="69">
        <v>6.2</v>
      </c>
      <c r="L29" s="62">
        <v>9</v>
      </c>
      <c r="M29" s="64">
        <v>6.6</v>
      </c>
      <c r="N29" s="63">
        <v>6.4</v>
      </c>
      <c r="O29" s="71">
        <v>8.6</v>
      </c>
      <c r="P29" s="65">
        <v>6.8</v>
      </c>
      <c r="Q29" s="63">
        <v>7.1</v>
      </c>
      <c r="R29" s="65">
        <v>7</v>
      </c>
      <c r="S29" s="65">
        <v>6.1</v>
      </c>
      <c r="T29" s="66">
        <v>7</v>
      </c>
      <c r="U29" s="67">
        <v>8.3</v>
      </c>
      <c r="V29" s="68">
        <v>7.5</v>
      </c>
      <c r="W29" s="71">
        <v>7.3</v>
      </c>
      <c r="X29" s="61">
        <v>8.1</v>
      </c>
      <c r="Y29" s="61">
        <v>5.9</v>
      </c>
      <c r="Z29" s="61">
        <v>6.9</v>
      </c>
      <c r="AA29" s="65">
        <v>7.5</v>
      </c>
      <c r="AB29" s="65">
        <v>6.9</v>
      </c>
      <c r="AC29" s="65">
        <v>7.6</v>
      </c>
      <c r="AD29" s="65">
        <v>7</v>
      </c>
      <c r="AE29" s="65">
        <v>6.2</v>
      </c>
      <c r="AF29" s="65">
        <v>6.3</v>
      </c>
      <c r="AG29" s="65">
        <v>5.8</v>
      </c>
      <c r="AH29" s="65">
        <v>6.6</v>
      </c>
      <c r="AI29" s="322">
        <f t="shared" si="0"/>
        <v>7</v>
      </c>
      <c r="AJ29" s="68" t="s">
        <v>224</v>
      </c>
      <c r="AK29" s="333">
        <v>9</v>
      </c>
      <c r="AL29" s="333">
        <v>8</v>
      </c>
      <c r="AM29" s="333">
        <v>7.5</v>
      </c>
      <c r="AN29" s="332">
        <f t="shared" si="1"/>
        <v>7.3</v>
      </c>
      <c r="AO29" s="70"/>
    </row>
    <row r="30" spans="1:41" s="44" customFormat="1" ht="20.25" customHeight="1">
      <c r="A30" s="41">
        <v>19</v>
      </c>
      <c r="B30" s="97" t="s">
        <v>122</v>
      </c>
      <c r="C30" s="107" t="s">
        <v>154</v>
      </c>
      <c r="D30" s="108" t="s">
        <v>0</v>
      </c>
      <c r="E30" s="112">
        <v>37476</v>
      </c>
      <c r="F30" s="129" t="s">
        <v>84</v>
      </c>
      <c r="G30" s="65">
        <v>7</v>
      </c>
      <c r="H30" s="133">
        <v>8</v>
      </c>
      <c r="I30" s="61">
        <v>5.9</v>
      </c>
      <c r="J30" s="61">
        <v>8</v>
      </c>
      <c r="K30" s="69">
        <v>7.6</v>
      </c>
      <c r="L30" s="62">
        <v>8.9</v>
      </c>
      <c r="M30" s="63">
        <v>6.5</v>
      </c>
      <c r="N30" s="63">
        <v>6.4</v>
      </c>
      <c r="O30" s="71">
        <v>7.9</v>
      </c>
      <c r="P30" s="65">
        <v>6.7</v>
      </c>
      <c r="Q30" s="298">
        <v>7</v>
      </c>
      <c r="R30" s="65">
        <v>6.7</v>
      </c>
      <c r="S30" s="65">
        <v>5.9</v>
      </c>
      <c r="T30" s="66">
        <v>6.7</v>
      </c>
      <c r="U30" s="67">
        <v>7.7</v>
      </c>
      <c r="V30" s="68">
        <v>6.8</v>
      </c>
      <c r="W30" s="71">
        <v>7</v>
      </c>
      <c r="X30" s="61">
        <v>7.2</v>
      </c>
      <c r="Y30" s="61">
        <v>6.1</v>
      </c>
      <c r="Z30" s="61">
        <v>6.8</v>
      </c>
      <c r="AA30" s="65">
        <v>6.8</v>
      </c>
      <c r="AB30" s="65">
        <v>6.6</v>
      </c>
      <c r="AC30" s="65">
        <v>6.9</v>
      </c>
      <c r="AD30" s="65">
        <v>5.9</v>
      </c>
      <c r="AE30" s="65">
        <v>6.4</v>
      </c>
      <c r="AF30" s="65">
        <v>6.7</v>
      </c>
      <c r="AG30" s="65">
        <v>5</v>
      </c>
      <c r="AH30" s="65">
        <v>5.8</v>
      </c>
      <c r="AI30" s="322">
        <f t="shared" si="0"/>
        <v>6.8</v>
      </c>
      <c r="AJ30" s="68" t="s">
        <v>224</v>
      </c>
      <c r="AK30" s="333">
        <v>5.5</v>
      </c>
      <c r="AL30" s="333">
        <v>8</v>
      </c>
      <c r="AM30" s="333">
        <v>6.5</v>
      </c>
      <c r="AN30" s="332">
        <f t="shared" si="1"/>
        <v>6.9</v>
      </c>
      <c r="AO30" s="70"/>
    </row>
    <row r="31" spans="1:41" s="44" customFormat="1" ht="20.25" customHeight="1">
      <c r="A31" s="41">
        <v>20</v>
      </c>
      <c r="B31" s="245" t="s">
        <v>126</v>
      </c>
      <c r="C31" s="246" t="s">
        <v>127</v>
      </c>
      <c r="D31" s="247" t="s">
        <v>0</v>
      </c>
      <c r="E31" s="248">
        <v>37324</v>
      </c>
      <c r="F31" s="249" t="s">
        <v>95</v>
      </c>
      <c r="G31" s="258">
        <v>7.5</v>
      </c>
      <c r="H31" s="250">
        <v>8.2</v>
      </c>
      <c r="I31" s="251">
        <v>6.3</v>
      </c>
      <c r="J31" s="252">
        <v>7.3</v>
      </c>
      <c r="K31" s="255">
        <v>6</v>
      </c>
      <c r="L31" s="256">
        <v>7.6</v>
      </c>
      <c r="M31" s="253">
        <v>6.8</v>
      </c>
      <c r="N31" s="253">
        <v>6.4</v>
      </c>
      <c r="O31" s="254">
        <v>8.1</v>
      </c>
      <c r="P31" s="258">
        <v>6.8</v>
      </c>
      <c r="Q31" s="316">
        <v>7.8</v>
      </c>
      <c r="R31" s="258">
        <v>6.9</v>
      </c>
      <c r="S31" s="258">
        <v>5.9</v>
      </c>
      <c r="T31" s="259">
        <v>5.8</v>
      </c>
      <c r="U31" s="260">
        <v>8.3</v>
      </c>
      <c r="V31" s="261">
        <v>7.4</v>
      </c>
      <c r="W31" s="254">
        <v>6.7</v>
      </c>
      <c r="X31" s="252">
        <v>7.6</v>
      </c>
      <c r="Y31" s="252">
        <v>6.2</v>
      </c>
      <c r="Z31" s="252">
        <v>7.3</v>
      </c>
      <c r="AA31" s="258">
        <v>6.7</v>
      </c>
      <c r="AB31" s="258">
        <v>6.6</v>
      </c>
      <c r="AC31" s="258">
        <v>7.1</v>
      </c>
      <c r="AD31" s="258">
        <v>6.8</v>
      </c>
      <c r="AE31" s="258">
        <v>6.2</v>
      </c>
      <c r="AF31" s="258">
        <v>6.8</v>
      </c>
      <c r="AG31" s="258">
        <v>5.6</v>
      </c>
      <c r="AH31" s="258">
        <v>5</v>
      </c>
      <c r="AI31" s="322">
        <f t="shared" si="0"/>
        <v>6.8</v>
      </c>
      <c r="AJ31" s="68" t="s">
        <v>224</v>
      </c>
      <c r="AK31" s="333">
        <v>9</v>
      </c>
      <c r="AL31" s="333">
        <v>8.5</v>
      </c>
      <c r="AM31" s="333">
        <v>6</v>
      </c>
      <c r="AN31" s="332">
        <f t="shared" si="1"/>
        <v>6.8</v>
      </c>
      <c r="AO31" s="70"/>
    </row>
    <row r="32" spans="1:42" s="70" customFormat="1" ht="20.25" customHeight="1">
      <c r="A32" s="41">
        <v>21</v>
      </c>
      <c r="B32" s="335" t="s">
        <v>195</v>
      </c>
      <c r="C32" s="336" t="s">
        <v>193</v>
      </c>
      <c r="D32" s="337" t="s">
        <v>192</v>
      </c>
      <c r="E32" s="338" t="s">
        <v>196</v>
      </c>
      <c r="F32" s="236" t="s">
        <v>199</v>
      </c>
      <c r="G32" s="61">
        <v>8.2</v>
      </c>
      <c r="H32" s="61">
        <v>8</v>
      </c>
      <c r="I32" s="62">
        <v>5.3</v>
      </c>
      <c r="J32" s="61">
        <v>7.1</v>
      </c>
      <c r="K32" s="340">
        <v>7.5</v>
      </c>
      <c r="L32" s="61">
        <v>5.3</v>
      </c>
      <c r="M32" s="64">
        <v>5.1</v>
      </c>
      <c r="N32" s="298">
        <v>5.5</v>
      </c>
      <c r="O32" s="339">
        <v>6.6</v>
      </c>
      <c r="P32" s="68">
        <v>6.3</v>
      </c>
      <c r="Q32" s="68">
        <v>6.5</v>
      </c>
      <c r="R32" s="41">
        <v>6.1</v>
      </c>
      <c r="S32" s="65">
        <v>5.8</v>
      </c>
      <c r="T32" s="66">
        <v>7.1</v>
      </c>
      <c r="U32" s="67">
        <v>6.6</v>
      </c>
      <c r="V32" s="65">
        <v>6</v>
      </c>
      <c r="W32" s="71">
        <v>7.6</v>
      </c>
      <c r="X32" s="61">
        <v>7.5</v>
      </c>
      <c r="Y32" s="61">
        <v>7.2</v>
      </c>
      <c r="Z32" s="61">
        <v>6.4</v>
      </c>
      <c r="AA32" s="65">
        <v>6.6</v>
      </c>
      <c r="AB32" s="65">
        <v>5.8</v>
      </c>
      <c r="AC32" s="65">
        <v>5.7</v>
      </c>
      <c r="AD32" s="65">
        <v>8.4</v>
      </c>
      <c r="AE32" s="65">
        <v>5.3</v>
      </c>
      <c r="AF32" s="65">
        <v>5.4</v>
      </c>
      <c r="AG32" s="65">
        <v>5.4</v>
      </c>
      <c r="AH32" s="65">
        <v>5</v>
      </c>
      <c r="AI32" s="322">
        <f t="shared" si="0"/>
        <v>6.4</v>
      </c>
      <c r="AJ32" s="68" t="s">
        <v>224</v>
      </c>
      <c r="AK32" s="333">
        <v>6</v>
      </c>
      <c r="AL32" s="333">
        <v>9</v>
      </c>
      <c r="AM32" s="333">
        <v>7</v>
      </c>
      <c r="AN32" s="332">
        <f t="shared" si="1"/>
        <v>7</v>
      </c>
      <c r="AP32" s="323"/>
    </row>
    <row r="33" spans="1:42" s="70" customFormat="1" ht="20.25" customHeight="1">
      <c r="A33" s="41">
        <v>22</v>
      </c>
      <c r="B33" s="335" t="s">
        <v>200</v>
      </c>
      <c r="C33" s="336" t="s">
        <v>146</v>
      </c>
      <c r="D33" s="337" t="s">
        <v>192</v>
      </c>
      <c r="E33" s="341">
        <v>36553</v>
      </c>
      <c r="F33" s="236" t="s">
        <v>84</v>
      </c>
      <c r="G33" s="61">
        <v>7</v>
      </c>
      <c r="H33" s="61">
        <v>7.5</v>
      </c>
      <c r="I33" s="62">
        <v>6.6</v>
      </c>
      <c r="J33" s="61">
        <v>7.8</v>
      </c>
      <c r="K33" s="69">
        <v>7.4</v>
      </c>
      <c r="L33" s="61">
        <v>7.9</v>
      </c>
      <c r="M33" s="64">
        <v>7.2</v>
      </c>
      <c r="N33" s="63">
        <v>7</v>
      </c>
      <c r="O33" s="71">
        <v>7.3</v>
      </c>
      <c r="P33" s="68">
        <v>6.6</v>
      </c>
      <c r="Q33" s="68">
        <v>6.4</v>
      </c>
      <c r="R33" s="41">
        <v>5.8</v>
      </c>
      <c r="S33" s="65">
        <v>6.5</v>
      </c>
      <c r="T33" s="66">
        <v>7.8</v>
      </c>
      <c r="U33" s="67">
        <v>6.9</v>
      </c>
      <c r="V33" s="68">
        <v>5.9</v>
      </c>
      <c r="W33" s="71">
        <v>7.3</v>
      </c>
      <c r="X33" s="61">
        <v>7.9</v>
      </c>
      <c r="Y33" s="61">
        <v>7.6</v>
      </c>
      <c r="Z33" s="61">
        <v>6.5</v>
      </c>
      <c r="AA33" s="65">
        <v>6.5</v>
      </c>
      <c r="AB33" s="65">
        <v>6.2</v>
      </c>
      <c r="AC33" s="65">
        <v>6.2</v>
      </c>
      <c r="AD33" s="65">
        <v>6.7</v>
      </c>
      <c r="AE33" s="65">
        <v>7</v>
      </c>
      <c r="AF33" s="65">
        <v>7.3</v>
      </c>
      <c r="AG33" s="65">
        <v>5.3</v>
      </c>
      <c r="AH33" s="65">
        <v>5.6</v>
      </c>
      <c r="AI33" s="322">
        <f t="shared" si="0"/>
        <v>6.8</v>
      </c>
      <c r="AJ33" s="68" t="s">
        <v>224</v>
      </c>
      <c r="AK33" s="333">
        <v>7</v>
      </c>
      <c r="AL33" s="333">
        <v>5</v>
      </c>
      <c r="AM33" s="333">
        <v>6</v>
      </c>
      <c r="AN33" s="332">
        <f t="shared" si="1"/>
        <v>6.2</v>
      </c>
      <c r="AP33" s="323"/>
    </row>
    <row r="34" spans="1:42" s="70" customFormat="1" ht="20.25" customHeight="1">
      <c r="A34" s="41">
        <v>23</v>
      </c>
      <c r="B34" s="335" t="s">
        <v>197</v>
      </c>
      <c r="C34" s="336" t="s">
        <v>146</v>
      </c>
      <c r="D34" s="337" t="s">
        <v>0</v>
      </c>
      <c r="E34" s="342">
        <v>36463</v>
      </c>
      <c r="F34" s="236" t="s">
        <v>84</v>
      </c>
      <c r="G34" s="343">
        <v>7</v>
      </c>
      <c r="H34" s="61">
        <v>8</v>
      </c>
      <c r="I34" s="344">
        <v>7.7</v>
      </c>
      <c r="J34" s="345">
        <v>6.7</v>
      </c>
      <c r="K34" s="343">
        <v>7.7</v>
      </c>
      <c r="L34" s="345">
        <v>9</v>
      </c>
      <c r="M34" s="64">
        <v>6.4</v>
      </c>
      <c r="N34" s="63">
        <v>5.8</v>
      </c>
      <c r="O34" s="346">
        <v>8.3</v>
      </c>
      <c r="P34" s="68">
        <v>5.4</v>
      </c>
      <c r="Q34" s="68">
        <v>6.6</v>
      </c>
      <c r="R34" s="347">
        <v>5.5</v>
      </c>
      <c r="S34" s="65">
        <v>5.8</v>
      </c>
      <c r="T34" s="66">
        <v>6.1</v>
      </c>
      <c r="U34" s="67">
        <v>6.7</v>
      </c>
      <c r="V34" s="68">
        <v>5.3</v>
      </c>
      <c r="W34" s="71">
        <v>6.7</v>
      </c>
      <c r="X34" s="61">
        <v>7.5</v>
      </c>
      <c r="Y34" s="61">
        <v>8.5</v>
      </c>
      <c r="Z34" s="61">
        <v>5.5</v>
      </c>
      <c r="AA34" s="65">
        <v>6.7</v>
      </c>
      <c r="AB34" s="68">
        <v>5.8</v>
      </c>
      <c r="AC34" s="65">
        <v>5.4</v>
      </c>
      <c r="AD34" s="65">
        <v>5.6</v>
      </c>
      <c r="AE34" s="65">
        <v>6.1</v>
      </c>
      <c r="AF34" s="65">
        <v>5.3</v>
      </c>
      <c r="AG34" s="65">
        <v>5.2</v>
      </c>
      <c r="AH34" s="65">
        <v>5.6</v>
      </c>
      <c r="AI34" s="322">
        <f t="shared" si="0"/>
        <v>6.4</v>
      </c>
      <c r="AJ34" s="68" t="s">
        <v>224</v>
      </c>
      <c r="AK34" s="333">
        <v>7</v>
      </c>
      <c r="AL34" s="333">
        <v>7.5</v>
      </c>
      <c r="AM34" s="333">
        <v>6</v>
      </c>
      <c r="AN34" s="332">
        <f t="shared" si="1"/>
        <v>6.5</v>
      </c>
      <c r="AP34" s="323"/>
    </row>
    <row r="35" spans="1:42" s="70" customFormat="1" ht="20.25" customHeight="1">
      <c r="A35" s="41">
        <v>24</v>
      </c>
      <c r="B35" s="335" t="s">
        <v>150</v>
      </c>
      <c r="C35" s="336" t="s">
        <v>198</v>
      </c>
      <c r="D35" s="337" t="s">
        <v>0</v>
      </c>
      <c r="E35" s="348">
        <v>36698</v>
      </c>
      <c r="F35" s="236" t="s">
        <v>90</v>
      </c>
      <c r="G35" s="61">
        <v>7.9</v>
      </c>
      <c r="H35" s="61">
        <v>8</v>
      </c>
      <c r="I35" s="62">
        <v>7.7</v>
      </c>
      <c r="J35" s="61">
        <v>6.2</v>
      </c>
      <c r="K35" s="349">
        <v>5.8</v>
      </c>
      <c r="L35" s="62">
        <v>6.1</v>
      </c>
      <c r="M35" s="64">
        <v>5.5</v>
      </c>
      <c r="N35" s="63">
        <v>5.8</v>
      </c>
      <c r="O35" s="346">
        <v>7.7</v>
      </c>
      <c r="P35" s="347">
        <v>6.3</v>
      </c>
      <c r="Q35" s="65">
        <v>6</v>
      </c>
      <c r="R35" s="68">
        <v>6.2</v>
      </c>
      <c r="S35" s="65">
        <v>5.9</v>
      </c>
      <c r="T35" s="66">
        <v>6.8</v>
      </c>
      <c r="U35" s="67">
        <v>6.3</v>
      </c>
      <c r="V35" s="68">
        <v>5.6</v>
      </c>
      <c r="W35" s="71">
        <v>6.2</v>
      </c>
      <c r="X35" s="61">
        <v>7.3</v>
      </c>
      <c r="Y35" s="61">
        <v>6.1</v>
      </c>
      <c r="Z35" s="61">
        <v>5.9</v>
      </c>
      <c r="AA35" s="65">
        <v>5.5</v>
      </c>
      <c r="AB35" s="68">
        <v>5.4</v>
      </c>
      <c r="AC35" s="65">
        <v>5.3</v>
      </c>
      <c r="AD35" s="65">
        <v>6.6</v>
      </c>
      <c r="AE35" s="65">
        <v>5.7</v>
      </c>
      <c r="AF35" s="65">
        <v>5.2</v>
      </c>
      <c r="AG35" s="65">
        <v>5.2</v>
      </c>
      <c r="AH35" s="65">
        <v>5</v>
      </c>
      <c r="AI35" s="322">
        <f t="shared" si="0"/>
        <v>6.1</v>
      </c>
      <c r="AJ35" s="68" t="s">
        <v>224</v>
      </c>
      <c r="AK35" s="333">
        <v>5</v>
      </c>
      <c r="AL35" s="333">
        <v>7</v>
      </c>
      <c r="AM35" s="333">
        <v>5.5</v>
      </c>
      <c r="AN35" s="332">
        <f t="shared" si="1"/>
        <v>6.1</v>
      </c>
      <c r="AP35" s="323"/>
    </row>
    <row r="36" spans="1:41" s="210" customFormat="1" ht="20.25" customHeight="1">
      <c r="A36" s="41">
        <v>25</v>
      </c>
      <c r="B36" s="136" t="s">
        <v>78</v>
      </c>
      <c r="C36" s="137" t="s">
        <v>79</v>
      </c>
      <c r="D36" s="138" t="s">
        <v>80</v>
      </c>
      <c r="E36" s="207">
        <v>37462</v>
      </c>
      <c r="F36" s="139" t="s">
        <v>81</v>
      </c>
      <c r="G36" s="206">
        <v>0</v>
      </c>
      <c r="H36" s="140">
        <v>8</v>
      </c>
      <c r="I36" s="141">
        <v>5.7</v>
      </c>
      <c r="J36" s="141">
        <v>7.3</v>
      </c>
      <c r="K36" s="143">
        <v>8.2</v>
      </c>
      <c r="L36" s="145">
        <v>8.3</v>
      </c>
      <c r="M36" s="147">
        <v>8.1</v>
      </c>
      <c r="N36" s="147">
        <v>6.4</v>
      </c>
      <c r="O36" s="142">
        <v>8.7</v>
      </c>
      <c r="P36" s="144">
        <v>0</v>
      </c>
      <c r="Q36" s="147">
        <v>0</v>
      </c>
      <c r="R36" s="141">
        <v>0</v>
      </c>
      <c r="S36" s="144">
        <v>0</v>
      </c>
      <c r="T36" s="148">
        <v>0</v>
      </c>
      <c r="U36" s="149">
        <v>0</v>
      </c>
      <c r="V36" s="209">
        <v>0</v>
      </c>
      <c r="W36" s="142">
        <v>0</v>
      </c>
      <c r="X36" s="141">
        <v>0</v>
      </c>
      <c r="Y36" s="141">
        <v>0</v>
      </c>
      <c r="Z36" s="206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208"/>
      <c r="AJ36" s="454" t="s">
        <v>225</v>
      </c>
      <c r="AK36" s="326"/>
      <c r="AL36" s="326"/>
      <c r="AM36" s="326"/>
      <c r="AN36" s="326"/>
      <c r="AO36" s="208"/>
    </row>
    <row r="37" spans="1:41" s="175" customFormat="1" ht="20.25" customHeight="1">
      <c r="A37" s="41">
        <v>26</v>
      </c>
      <c r="B37" s="157" t="s">
        <v>82</v>
      </c>
      <c r="C37" s="158" t="s">
        <v>83</v>
      </c>
      <c r="D37" s="159" t="s">
        <v>0</v>
      </c>
      <c r="E37" s="160">
        <v>36412</v>
      </c>
      <c r="F37" s="161" t="s">
        <v>84</v>
      </c>
      <c r="G37" s="174">
        <v>0</v>
      </c>
      <c r="H37" s="163">
        <v>8</v>
      </c>
      <c r="I37" s="164" t="s">
        <v>45</v>
      </c>
      <c r="J37" s="164">
        <v>3.9</v>
      </c>
      <c r="K37" s="167">
        <v>7.2</v>
      </c>
      <c r="L37" s="170" t="s">
        <v>45</v>
      </c>
      <c r="M37" s="169">
        <v>4</v>
      </c>
      <c r="N37" s="171" t="s">
        <v>45</v>
      </c>
      <c r="O37" s="166" t="s">
        <v>45</v>
      </c>
      <c r="P37" s="168">
        <v>0</v>
      </c>
      <c r="Q37" s="171">
        <v>0</v>
      </c>
      <c r="R37" s="168">
        <v>0</v>
      </c>
      <c r="S37" s="168">
        <v>0</v>
      </c>
      <c r="T37" s="172">
        <v>0</v>
      </c>
      <c r="U37" s="173">
        <v>0</v>
      </c>
      <c r="V37" s="174">
        <v>0</v>
      </c>
      <c r="W37" s="166">
        <v>0</v>
      </c>
      <c r="X37" s="165">
        <v>0</v>
      </c>
      <c r="Y37" s="165">
        <v>0</v>
      </c>
      <c r="Z37" s="165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0</v>
      </c>
      <c r="AH37" s="168">
        <v>0</v>
      </c>
      <c r="AI37" s="162"/>
      <c r="AJ37" s="455"/>
      <c r="AK37" s="327"/>
      <c r="AL37" s="327"/>
      <c r="AM37" s="327"/>
      <c r="AN37" s="327"/>
      <c r="AO37" s="162"/>
    </row>
    <row r="38" spans="1:41" s="175" customFormat="1" ht="20.25" customHeight="1">
      <c r="A38" s="41">
        <v>27</v>
      </c>
      <c r="B38" s="157" t="s">
        <v>91</v>
      </c>
      <c r="C38" s="158" t="s">
        <v>92</v>
      </c>
      <c r="D38" s="159" t="s">
        <v>0</v>
      </c>
      <c r="E38" s="160">
        <v>35438</v>
      </c>
      <c r="F38" s="161" t="s">
        <v>84</v>
      </c>
      <c r="G38" s="168">
        <v>0</v>
      </c>
      <c r="H38" s="163">
        <v>8.2</v>
      </c>
      <c r="I38" s="165">
        <v>5.7</v>
      </c>
      <c r="J38" s="164">
        <v>4</v>
      </c>
      <c r="K38" s="184">
        <v>6.6</v>
      </c>
      <c r="L38" s="170">
        <v>0</v>
      </c>
      <c r="M38" s="183">
        <v>5.6</v>
      </c>
      <c r="N38" s="171" t="s">
        <v>45</v>
      </c>
      <c r="O38" s="174" t="s">
        <v>45</v>
      </c>
      <c r="P38" s="168">
        <v>0</v>
      </c>
      <c r="Q38" s="171">
        <v>0</v>
      </c>
      <c r="R38" s="168">
        <v>0</v>
      </c>
      <c r="S38" s="168">
        <v>0</v>
      </c>
      <c r="T38" s="172">
        <v>0</v>
      </c>
      <c r="U38" s="173">
        <v>3</v>
      </c>
      <c r="V38" s="174">
        <v>0</v>
      </c>
      <c r="W38" s="166">
        <v>0</v>
      </c>
      <c r="X38" s="165">
        <v>0</v>
      </c>
      <c r="Y38" s="165">
        <v>0</v>
      </c>
      <c r="Z38" s="165">
        <v>0</v>
      </c>
      <c r="AA38" s="168">
        <v>0</v>
      </c>
      <c r="AB38" s="168">
        <v>0</v>
      </c>
      <c r="AC38" s="168">
        <v>0</v>
      </c>
      <c r="AD38" s="168">
        <v>0</v>
      </c>
      <c r="AE38" s="168">
        <v>0</v>
      </c>
      <c r="AF38" s="168">
        <v>0</v>
      </c>
      <c r="AG38" s="168">
        <v>0</v>
      </c>
      <c r="AH38" s="168">
        <v>0</v>
      </c>
      <c r="AI38" s="162"/>
      <c r="AJ38" s="455"/>
      <c r="AK38" s="327"/>
      <c r="AL38" s="327"/>
      <c r="AM38" s="327"/>
      <c r="AN38" s="327"/>
      <c r="AO38" s="162"/>
    </row>
    <row r="39" spans="1:41" s="99" customFormat="1" ht="20.25" customHeight="1">
      <c r="A39" s="41">
        <v>28</v>
      </c>
      <c r="B39" s="211" t="s">
        <v>73</v>
      </c>
      <c r="C39" s="212" t="s">
        <v>100</v>
      </c>
      <c r="D39" s="213" t="s">
        <v>0</v>
      </c>
      <c r="E39" s="214">
        <v>35464</v>
      </c>
      <c r="F39" s="215" t="s">
        <v>95</v>
      </c>
      <c r="G39" s="144">
        <v>0</v>
      </c>
      <c r="H39" s="216">
        <v>8.6</v>
      </c>
      <c r="I39" s="141">
        <v>6</v>
      </c>
      <c r="J39" s="141">
        <v>7.2</v>
      </c>
      <c r="K39" s="143">
        <v>7.3</v>
      </c>
      <c r="L39" s="145">
        <v>8.8</v>
      </c>
      <c r="M39" s="146">
        <v>6.5</v>
      </c>
      <c r="N39" s="147" t="s">
        <v>45</v>
      </c>
      <c r="O39" s="142" t="s">
        <v>45</v>
      </c>
      <c r="P39" s="144">
        <v>0</v>
      </c>
      <c r="Q39" s="147">
        <v>0</v>
      </c>
      <c r="R39" s="144">
        <v>0</v>
      </c>
      <c r="S39" s="144">
        <v>0</v>
      </c>
      <c r="T39" s="148">
        <v>0</v>
      </c>
      <c r="U39" s="149">
        <v>0</v>
      </c>
      <c r="V39" s="209">
        <v>0</v>
      </c>
      <c r="W39" s="142">
        <v>0</v>
      </c>
      <c r="X39" s="141">
        <v>0</v>
      </c>
      <c r="Y39" s="141">
        <v>0</v>
      </c>
      <c r="Z39" s="141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31"/>
      <c r="AJ39" s="455"/>
      <c r="AK39" s="327"/>
      <c r="AL39" s="327"/>
      <c r="AM39" s="327"/>
      <c r="AN39" s="327"/>
      <c r="AO39" s="131"/>
    </row>
    <row r="40" spans="1:41" s="175" customFormat="1" ht="20.25" customHeight="1">
      <c r="A40" s="41">
        <v>29</v>
      </c>
      <c r="B40" s="176" t="s">
        <v>106</v>
      </c>
      <c r="C40" s="177" t="s">
        <v>4</v>
      </c>
      <c r="D40" s="178" t="s">
        <v>0</v>
      </c>
      <c r="E40" s="221">
        <v>36942</v>
      </c>
      <c r="F40" s="180" t="s">
        <v>103</v>
      </c>
      <c r="G40" s="168">
        <v>0</v>
      </c>
      <c r="H40" s="181" t="s">
        <v>45</v>
      </c>
      <c r="I40" s="165" t="s">
        <v>45</v>
      </c>
      <c r="J40" s="165" t="s">
        <v>45</v>
      </c>
      <c r="K40" s="184" t="s">
        <v>45</v>
      </c>
      <c r="L40" s="222"/>
      <c r="M40" s="183"/>
      <c r="N40" s="171" t="s">
        <v>45</v>
      </c>
      <c r="O40" s="166" t="s">
        <v>45</v>
      </c>
      <c r="P40" s="168">
        <v>0</v>
      </c>
      <c r="Q40" s="171">
        <v>0</v>
      </c>
      <c r="R40" s="168">
        <v>0</v>
      </c>
      <c r="S40" s="168">
        <v>0</v>
      </c>
      <c r="T40" s="172">
        <v>0</v>
      </c>
      <c r="U40" s="173">
        <v>0</v>
      </c>
      <c r="V40" s="168">
        <v>0</v>
      </c>
      <c r="W40" s="166">
        <v>0</v>
      </c>
      <c r="X40" s="165">
        <v>0</v>
      </c>
      <c r="Y40" s="165">
        <v>0</v>
      </c>
      <c r="Z40" s="165">
        <v>0</v>
      </c>
      <c r="AA40" s="174">
        <v>0</v>
      </c>
      <c r="AB40" s="168">
        <v>0</v>
      </c>
      <c r="AC40" s="168">
        <v>0</v>
      </c>
      <c r="AD40" s="168">
        <v>0</v>
      </c>
      <c r="AE40" s="168">
        <v>0</v>
      </c>
      <c r="AF40" s="168">
        <v>0</v>
      </c>
      <c r="AG40" s="168">
        <v>0</v>
      </c>
      <c r="AH40" s="168">
        <v>0</v>
      </c>
      <c r="AI40" s="322">
        <f>ROUND(SUMPRODUCT($I$11:$AH$11,I40:AH40)/94,1)</f>
        <v>0</v>
      </c>
      <c r="AJ40" s="455"/>
      <c r="AK40" s="327"/>
      <c r="AL40" s="327"/>
      <c r="AM40" s="327"/>
      <c r="AN40" s="327"/>
      <c r="AO40" s="162"/>
    </row>
    <row r="41" spans="1:41" s="175" customFormat="1" ht="20.25" customHeight="1">
      <c r="A41" s="41">
        <v>30</v>
      </c>
      <c r="B41" s="176" t="s">
        <v>107</v>
      </c>
      <c r="C41" s="177" t="s">
        <v>76</v>
      </c>
      <c r="D41" s="178" t="s">
        <v>0</v>
      </c>
      <c r="E41" s="179">
        <v>37101</v>
      </c>
      <c r="F41" s="180" t="s">
        <v>84</v>
      </c>
      <c r="G41" s="168">
        <v>0</v>
      </c>
      <c r="H41" s="181">
        <v>8.2</v>
      </c>
      <c r="I41" s="165">
        <v>5.4</v>
      </c>
      <c r="J41" s="165">
        <v>6.1</v>
      </c>
      <c r="K41" s="182">
        <v>6.3</v>
      </c>
      <c r="L41" s="164" t="s">
        <v>45</v>
      </c>
      <c r="M41" s="183">
        <v>6.4</v>
      </c>
      <c r="N41" s="171" t="s">
        <v>45</v>
      </c>
      <c r="O41" s="166" t="s">
        <v>45</v>
      </c>
      <c r="P41" s="168">
        <v>0</v>
      </c>
      <c r="Q41" s="171">
        <v>0</v>
      </c>
      <c r="R41" s="168">
        <v>0</v>
      </c>
      <c r="S41" s="168">
        <v>0</v>
      </c>
      <c r="T41" s="172">
        <v>0</v>
      </c>
      <c r="U41" s="173">
        <v>0</v>
      </c>
      <c r="V41" s="174">
        <v>0</v>
      </c>
      <c r="W41" s="166">
        <v>0</v>
      </c>
      <c r="X41" s="165">
        <v>0</v>
      </c>
      <c r="Y41" s="165">
        <v>0</v>
      </c>
      <c r="Z41" s="165">
        <v>0</v>
      </c>
      <c r="AA41" s="168">
        <v>0</v>
      </c>
      <c r="AB41" s="168">
        <v>0</v>
      </c>
      <c r="AC41" s="168">
        <v>0</v>
      </c>
      <c r="AD41" s="168">
        <v>0</v>
      </c>
      <c r="AE41" s="168">
        <v>0</v>
      </c>
      <c r="AF41" s="168">
        <v>0</v>
      </c>
      <c r="AG41" s="168">
        <v>0</v>
      </c>
      <c r="AH41" s="168">
        <v>0</v>
      </c>
      <c r="AI41" s="322">
        <f>ROUND(SUMPRODUCT($I$11:$AH$11,I41:AH41)/94,1)</f>
        <v>0.8</v>
      </c>
      <c r="AJ41" s="456"/>
      <c r="AK41" s="328"/>
      <c r="AL41" s="328"/>
      <c r="AM41" s="328"/>
      <c r="AN41" s="328"/>
      <c r="AO41" s="162"/>
    </row>
    <row r="42" spans="4:40" s="6" customFormat="1" ht="16.5">
      <c r="D42" s="52"/>
      <c r="I42" s="101"/>
      <c r="AB42" s="101"/>
      <c r="AJ42" s="101"/>
      <c r="AK42" s="101"/>
      <c r="AL42" s="101"/>
      <c r="AM42" s="101"/>
      <c r="AN42" s="101"/>
    </row>
    <row r="43" spans="2:41" s="6" customFormat="1" ht="18.75"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O43" s="101"/>
      <c r="Q43" s="334"/>
      <c r="R43" s="334"/>
      <c r="S43" s="457" t="s">
        <v>233</v>
      </c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 t="s">
        <v>226</v>
      </c>
      <c r="AI43" s="457"/>
      <c r="AJ43" s="457"/>
      <c r="AK43" s="457"/>
      <c r="AL43" s="457"/>
      <c r="AM43" s="457"/>
      <c r="AN43" s="457"/>
      <c r="AO43" s="457"/>
    </row>
    <row r="44" spans="4:40" s="6" customFormat="1" ht="16.5">
      <c r="D44" s="52"/>
      <c r="I44" s="101"/>
      <c r="O44" s="101"/>
      <c r="AB44" s="101"/>
      <c r="AJ44" s="101"/>
      <c r="AK44" s="101"/>
      <c r="AL44" s="101"/>
      <c r="AM44" s="101"/>
      <c r="AN44" s="101"/>
    </row>
    <row r="45" spans="4:40" s="6" customFormat="1" ht="16.5">
      <c r="D45" s="52"/>
      <c r="I45" s="101"/>
      <c r="O45" s="101"/>
      <c r="AB45" s="101"/>
      <c r="AJ45" s="101"/>
      <c r="AK45" s="101"/>
      <c r="AL45" s="101"/>
      <c r="AM45" s="101"/>
      <c r="AN45" s="101"/>
    </row>
    <row r="46" spans="4:40" s="6" customFormat="1" ht="16.5">
      <c r="D46" s="52"/>
      <c r="I46" s="101"/>
      <c r="O46" s="101"/>
      <c r="AB46" s="101"/>
      <c r="AJ46" s="101"/>
      <c r="AK46" s="101"/>
      <c r="AL46" s="101"/>
      <c r="AM46" s="101"/>
      <c r="AN46" s="101"/>
    </row>
    <row r="47" spans="4:40" s="6" customFormat="1" ht="16.5">
      <c r="D47" s="52"/>
      <c r="I47" s="101"/>
      <c r="O47" s="101"/>
      <c r="AB47" s="101"/>
      <c r="AJ47" s="101"/>
      <c r="AK47" s="101"/>
      <c r="AL47" s="101"/>
      <c r="AM47" s="101"/>
      <c r="AN47" s="101"/>
    </row>
    <row r="48" spans="4:40" s="6" customFormat="1" ht="16.5">
      <c r="D48" s="52"/>
      <c r="I48" s="101"/>
      <c r="O48" s="101"/>
      <c r="AB48" s="101"/>
      <c r="AJ48" s="101"/>
      <c r="AK48" s="101"/>
      <c r="AL48" s="101"/>
      <c r="AM48" s="101"/>
      <c r="AN48" s="101"/>
    </row>
    <row r="49" spans="4:40" s="6" customFormat="1" ht="16.5">
      <c r="D49" s="52"/>
      <c r="I49" s="101"/>
      <c r="O49" s="101"/>
      <c r="AB49" s="101"/>
      <c r="AJ49" s="101"/>
      <c r="AK49" s="101"/>
      <c r="AL49" s="101"/>
      <c r="AM49" s="101"/>
      <c r="AN49" s="101"/>
    </row>
    <row r="50" spans="4:40" s="6" customFormat="1" ht="16.5">
      <c r="D50" s="52"/>
      <c r="I50" s="101"/>
      <c r="O50" s="101"/>
      <c r="AB50" s="101"/>
      <c r="AJ50" s="101"/>
      <c r="AK50" s="101"/>
      <c r="AL50" s="101"/>
      <c r="AM50" s="101"/>
      <c r="AN50" s="101"/>
    </row>
    <row r="51" spans="4:40" s="6" customFormat="1" ht="16.5">
      <c r="D51" s="52"/>
      <c r="I51" s="101"/>
      <c r="O51" s="101"/>
      <c r="AB51" s="101"/>
      <c r="AJ51" s="101"/>
      <c r="AK51" s="101"/>
      <c r="AL51" s="101"/>
      <c r="AM51" s="101"/>
      <c r="AN51" s="101"/>
    </row>
    <row r="52" spans="4:40" s="6" customFormat="1" ht="16.5">
      <c r="D52" s="52"/>
      <c r="I52" s="101"/>
      <c r="O52" s="101"/>
      <c r="AB52" s="101"/>
      <c r="AJ52" s="101"/>
      <c r="AK52" s="101"/>
      <c r="AL52" s="101"/>
      <c r="AM52" s="101"/>
      <c r="AN52" s="101"/>
    </row>
    <row r="53" spans="4:40" s="6" customFormat="1" ht="16.5">
      <c r="D53" s="52"/>
      <c r="I53" s="101"/>
      <c r="O53" s="101"/>
      <c r="AB53" s="101"/>
      <c r="AJ53" s="101"/>
      <c r="AK53" s="101"/>
      <c r="AL53" s="101"/>
      <c r="AM53" s="101"/>
      <c r="AN53" s="101"/>
    </row>
    <row r="54" spans="4:40" s="6" customFormat="1" ht="16.5">
      <c r="D54" s="52"/>
      <c r="I54" s="101"/>
      <c r="O54" s="101"/>
      <c r="AB54" s="101"/>
      <c r="AJ54" s="101"/>
      <c r="AK54" s="101"/>
      <c r="AL54" s="101"/>
      <c r="AM54" s="101"/>
      <c r="AN54" s="101"/>
    </row>
    <row r="55" spans="4:40" s="6" customFormat="1" ht="16.5">
      <c r="D55" s="52"/>
      <c r="I55" s="101"/>
      <c r="O55" s="101"/>
      <c r="AB55" s="101"/>
      <c r="AJ55" s="101"/>
      <c r="AK55" s="101"/>
      <c r="AL55" s="101"/>
      <c r="AM55" s="101"/>
      <c r="AN55" s="101"/>
    </row>
    <row r="56" spans="4:40" s="6" customFormat="1" ht="16.5">
      <c r="D56" s="52"/>
      <c r="I56" s="101"/>
      <c r="O56" s="101"/>
      <c r="AB56" s="101"/>
      <c r="AJ56" s="101"/>
      <c r="AK56" s="101"/>
      <c r="AL56" s="101"/>
      <c r="AM56" s="101"/>
      <c r="AN56" s="101"/>
    </row>
    <row r="57" spans="4:40" s="6" customFormat="1" ht="16.5">
      <c r="D57" s="52"/>
      <c r="I57" s="101"/>
      <c r="O57" s="101"/>
      <c r="AB57" s="101"/>
      <c r="AJ57" s="101"/>
      <c r="AK57" s="101"/>
      <c r="AL57" s="101"/>
      <c r="AM57" s="101"/>
      <c r="AN57" s="101"/>
    </row>
    <row r="58" spans="4:40" s="6" customFormat="1" ht="16.5">
      <c r="D58" s="52"/>
      <c r="I58" s="101"/>
      <c r="O58" s="101"/>
      <c r="AB58" s="101"/>
      <c r="AJ58" s="101"/>
      <c r="AK58" s="101"/>
      <c r="AL58" s="101"/>
      <c r="AM58" s="101"/>
      <c r="AN58" s="101"/>
    </row>
    <row r="59" spans="4:40" s="6" customFormat="1" ht="16.5">
      <c r="D59" s="52"/>
      <c r="I59" s="101"/>
      <c r="O59" s="101"/>
      <c r="AB59" s="101"/>
      <c r="AJ59" s="101"/>
      <c r="AK59" s="101"/>
      <c r="AL59" s="101"/>
      <c r="AM59" s="101"/>
      <c r="AN59" s="101"/>
    </row>
    <row r="60" spans="4:40" s="6" customFormat="1" ht="16.5">
      <c r="D60" s="52"/>
      <c r="I60" s="101"/>
      <c r="O60" s="101"/>
      <c r="AB60" s="101"/>
      <c r="AJ60" s="101"/>
      <c r="AK60" s="101"/>
      <c r="AL60" s="101"/>
      <c r="AM60" s="101"/>
      <c r="AN60" s="101"/>
    </row>
    <row r="61" spans="4:40" s="6" customFormat="1" ht="16.5">
      <c r="D61" s="52"/>
      <c r="I61" s="101"/>
      <c r="O61" s="101"/>
      <c r="AB61" s="101"/>
      <c r="AJ61" s="101"/>
      <c r="AK61" s="101"/>
      <c r="AL61" s="101"/>
      <c r="AM61" s="101"/>
      <c r="AN61" s="101"/>
    </row>
    <row r="62" spans="4:40" s="6" customFormat="1" ht="16.5">
      <c r="D62" s="52"/>
      <c r="I62" s="101"/>
      <c r="O62" s="101"/>
      <c r="AB62" s="101"/>
      <c r="AJ62" s="101"/>
      <c r="AK62" s="101"/>
      <c r="AL62" s="101"/>
      <c r="AM62" s="101"/>
      <c r="AN62" s="101"/>
    </row>
    <row r="63" spans="4:40" s="6" customFormat="1" ht="16.5">
      <c r="D63" s="52"/>
      <c r="I63" s="101"/>
      <c r="O63" s="101"/>
      <c r="AB63" s="101"/>
      <c r="AJ63" s="101"/>
      <c r="AK63" s="101"/>
      <c r="AL63" s="101"/>
      <c r="AM63" s="101"/>
      <c r="AN63" s="101"/>
    </row>
    <row r="64" spans="4:40" s="6" customFormat="1" ht="16.5">
      <c r="D64" s="52"/>
      <c r="I64" s="101"/>
      <c r="O64" s="101"/>
      <c r="AB64" s="101"/>
      <c r="AJ64" s="101"/>
      <c r="AK64" s="101"/>
      <c r="AL64" s="101"/>
      <c r="AM64" s="101"/>
      <c r="AN64" s="101"/>
    </row>
    <row r="65" spans="4:40" s="6" customFormat="1" ht="16.5">
      <c r="D65" s="52"/>
      <c r="I65" s="101"/>
      <c r="O65" s="101"/>
      <c r="AB65" s="101"/>
      <c r="AJ65" s="101"/>
      <c r="AK65" s="101"/>
      <c r="AL65" s="101"/>
      <c r="AM65" s="101"/>
      <c r="AN65" s="101"/>
    </row>
    <row r="66" spans="4:40" s="6" customFormat="1" ht="16.5">
      <c r="D66" s="52"/>
      <c r="I66" s="101"/>
      <c r="O66" s="101"/>
      <c r="AB66" s="101"/>
      <c r="AJ66" s="101"/>
      <c r="AK66" s="101"/>
      <c r="AL66" s="101"/>
      <c r="AM66" s="101"/>
      <c r="AN66" s="101"/>
    </row>
    <row r="67" spans="4:40" s="6" customFormat="1" ht="16.5">
      <c r="D67" s="52"/>
      <c r="I67" s="101"/>
      <c r="O67" s="101"/>
      <c r="AB67" s="101"/>
      <c r="AJ67" s="101"/>
      <c r="AK67" s="101"/>
      <c r="AL67" s="101"/>
      <c r="AM67" s="101"/>
      <c r="AN67" s="101"/>
    </row>
    <row r="68" spans="4:40" s="6" customFormat="1" ht="16.5">
      <c r="D68" s="52"/>
      <c r="I68" s="101"/>
      <c r="O68" s="101"/>
      <c r="AB68" s="101"/>
      <c r="AJ68" s="101"/>
      <c r="AK68" s="101"/>
      <c r="AL68" s="101"/>
      <c r="AM68" s="101"/>
      <c r="AN68" s="101"/>
    </row>
    <row r="69" spans="4:40" s="6" customFormat="1" ht="16.5">
      <c r="D69" s="52"/>
      <c r="I69" s="101"/>
      <c r="O69" s="101"/>
      <c r="AB69" s="101"/>
      <c r="AJ69" s="101"/>
      <c r="AK69" s="101"/>
      <c r="AL69" s="101"/>
      <c r="AM69" s="101"/>
      <c r="AN69" s="101"/>
    </row>
    <row r="70" spans="4:40" s="6" customFormat="1" ht="16.5">
      <c r="D70" s="52"/>
      <c r="I70" s="101"/>
      <c r="O70" s="101"/>
      <c r="AB70" s="101"/>
      <c r="AJ70" s="101"/>
      <c r="AK70" s="101"/>
      <c r="AL70" s="101"/>
      <c r="AM70" s="101"/>
      <c r="AN70" s="101"/>
    </row>
    <row r="71" spans="4:40" s="6" customFormat="1" ht="16.5">
      <c r="D71" s="52"/>
      <c r="I71" s="101"/>
      <c r="O71" s="101"/>
      <c r="AB71" s="101"/>
      <c r="AJ71" s="101"/>
      <c r="AK71" s="101"/>
      <c r="AL71" s="101"/>
      <c r="AM71" s="101"/>
      <c r="AN71" s="101"/>
    </row>
    <row r="72" spans="4:40" s="6" customFormat="1" ht="16.5">
      <c r="D72" s="52"/>
      <c r="I72" s="101"/>
      <c r="O72" s="101"/>
      <c r="AB72" s="101"/>
      <c r="AJ72" s="101"/>
      <c r="AK72" s="101"/>
      <c r="AL72" s="101"/>
      <c r="AM72" s="101"/>
      <c r="AN72" s="101"/>
    </row>
    <row r="73" spans="4:40" s="6" customFormat="1" ht="16.5">
      <c r="D73" s="52"/>
      <c r="I73" s="101"/>
      <c r="O73" s="101"/>
      <c r="AB73" s="101"/>
      <c r="AJ73" s="101"/>
      <c r="AK73" s="101"/>
      <c r="AL73" s="101"/>
      <c r="AM73" s="101"/>
      <c r="AN73" s="101"/>
    </row>
    <row r="74" spans="4:40" s="6" customFormat="1" ht="16.5">
      <c r="D74" s="52"/>
      <c r="I74" s="101"/>
      <c r="O74" s="101"/>
      <c r="AB74" s="101"/>
      <c r="AJ74" s="101"/>
      <c r="AK74" s="101"/>
      <c r="AL74" s="101"/>
      <c r="AM74" s="101"/>
      <c r="AN74" s="101"/>
    </row>
    <row r="75" spans="4:40" s="6" customFormat="1" ht="16.5">
      <c r="D75" s="52"/>
      <c r="I75" s="101"/>
      <c r="O75" s="101"/>
      <c r="AB75" s="101"/>
      <c r="AJ75" s="101"/>
      <c r="AK75" s="101"/>
      <c r="AL75" s="101"/>
      <c r="AM75" s="101"/>
      <c r="AN75" s="101"/>
    </row>
    <row r="76" spans="4:40" s="6" customFormat="1" ht="16.5">
      <c r="D76" s="52"/>
      <c r="I76" s="101"/>
      <c r="O76" s="101"/>
      <c r="AB76" s="101"/>
      <c r="AJ76" s="101"/>
      <c r="AK76" s="101"/>
      <c r="AL76" s="101"/>
      <c r="AM76" s="101"/>
      <c r="AN76" s="101"/>
    </row>
    <row r="77" spans="4:40" s="6" customFormat="1" ht="16.5">
      <c r="D77" s="52"/>
      <c r="I77" s="101"/>
      <c r="O77" s="101"/>
      <c r="AB77" s="101"/>
      <c r="AJ77" s="101"/>
      <c r="AK77" s="101"/>
      <c r="AL77" s="101"/>
      <c r="AM77" s="101"/>
      <c r="AN77" s="101"/>
    </row>
    <row r="78" spans="4:40" s="6" customFormat="1" ht="16.5">
      <c r="D78" s="52"/>
      <c r="I78" s="101"/>
      <c r="O78" s="101"/>
      <c r="AB78" s="101"/>
      <c r="AJ78" s="101"/>
      <c r="AK78" s="101"/>
      <c r="AL78" s="101"/>
      <c r="AM78" s="101"/>
      <c r="AN78" s="101"/>
    </row>
    <row r="79" spans="4:40" s="6" customFormat="1" ht="16.5">
      <c r="D79" s="52"/>
      <c r="I79" s="101"/>
      <c r="O79" s="101"/>
      <c r="AB79" s="101"/>
      <c r="AJ79" s="101"/>
      <c r="AK79" s="101"/>
      <c r="AL79" s="101"/>
      <c r="AM79" s="101"/>
      <c r="AN79" s="101"/>
    </row>
    <row r="80" spans="4:40" s="6" customFormat="1" ht="16.5">
      <c r="D80" s="52"/>
      <c r="I80" s="101"/>
      <c r="O80" s="101"/>
      <c r="AB80" s="101"/>
      <c r="AJ80" s="101"/>
      <c r="AK80" s="101"/>
      <c r="AL80" s="101"/>
      <c r="AM80" s="101"/>
      <c r="AN80" s="101"/>
    </row>
    <row r="81" spans="4:40" s="6" customFormat="1" ht="16.5">
      <c r="D81" s="52"/>
      <c r="I81" s="101"/>
      <c r="O81" s="101"/>
      <c r="AB81" s="101"/>
      <c r="AJ81" s="101"/>
      <c r="AK81" s="101"/>
      <c r="AL81" s="101"/>
      <c r="AM81" s="101"/>
      <c r="AN81" s="101"/>
    </row>
    <row r="82" spans="4:40" s="6" customFormat="1" ht="16.5">
      <c r="D82" s="52"/>
      <c r="I82" s="101"/>
      <c r="O82" s="101"/>
      <c r="AB82" s="101"/>
      <c r="AJ82" s="101"/>
      <c r="AK82" s="101"/>
      <c r="AL82" s="101"/>
      <c r="AM82" s="101"/>
      <c r="AN82" s="101"/>
    </row>
    <row r="83" spans="4:40" s="6" customFormat="1" ht="16.5">
      <c r="D83" s="52"/>
      <c r="I83" s="101"/>
      <c r="O83" s="101"/>
      <c r="AB83" s="101"/>
      <c r="AJ83" s="101"/>
      <c r="AK83" s="101"/>
      <c r="AL83" s="101"/>
      <c r="AM83" s="101"/>
      <c r="AN83" s="101"/>
    </row>
    <row r="84" spans="4:40" s="6" customFormat="1" ht="16.5">
      <c r="D84" s="52"/>
      <c r="I84" s="101"/>
      <c r="O84" s="101"/>
      <c r="AB84" s="101"/>
      <c r="AJ84" s="101"/>
      <c r="AK84" s="101"/>
      <c r="AL84" s="101"/>
      <c r="AM84" s="101"/>
      <c r="AN84" s="101"/>
    </row>
    <row r="85" spans="4:40" s="6" customFormat="1" ht="16.5">
      <c r="D85" s="52"/>
      <c r="I85" s="101"/>
      <c r="O85" s="101"/>
      <c r="AB85" s="101"/>
      <c r="AJ85" s="101"/>
      <c r="AK85" s="101"/>
      <c r="AL85" s="101"/>
      <c r="AM85" s="101"/>
      <c r="AN85" s="101"/>
    </row>
    <row r="86" spans="4:40" s="6" customFormat="1" ht="16.5">
      <c r="D86" s="52"/>
      <c r="I86" s="101"/>
      <c r="O86" s="101"/>
      <c r="AB86" s="101"/>
      <c r="AJ86" s="101"/>
      <c r="AK86" s="101"/>
      <c r="AL86" s="101"/>
      <c r="AM86" s="101"/>
      <c r="AN86" s="101"/>
    </row>
    <row r="87" spans="4:40" s="6" customFormat="1" ht="16.5">
      <c r="D87" s="52"/>
      <c r="I87" s="101"/>
      <c r="O87" s="101"/>
      <c r="AB87" s="101"/>
      <c r="AJ87" s="101"/>
      <c r="AK87" s="101"/>
      <c r="AL87" s="101"/>
      <c r="AM87" s="101"/>
      <c r="AN87" s="101"/>
    </row>
    <row r="88" spans="4:40" s="6" customFormat="1" ht="16.5">
      <c r="D88" s="52"/>
      <c r="I88" s="101"/>
      <c r="O88" s="101"/>
      <c r="AB88" s="101"/>
      <c r="AJ88" s="101"/>
      <c r="AK88" s="101"/>
      <c r="AL88" s="101"/>
      <c r="AM88" s="101"/>
      <c r="AN88" s="101"/>
    </row>
    <row r="89" spans="4:40" s="6" customFormat="1" ht="16.5">
      <c r="D89" s="52"/>
      <c r="I89" s="101"/>
      <c r="O89" s="101"/>
      <c r="AB89" s="101"/>
      <c r="AJ89" s="101"/>
      <c r="AK89" s="101"/>
      <c r="AL89" s="101"/>
      <c r="AM89" s="101"/>
      <c r="AN89" s="101"/>
    </row>
    <row r="90" spans="4:40" s="6" customFormat="1" ht="16.5">
      <c r="D90" s="52"/>
      <c r="I90" s="101"/>
      <c r="O90" s="101"/>
      <c r="AB90" s="101"/>
      <c r="AJ90" s="101"/>
      <c r="AK90" s="101"/>
      <c r="AL90" s="101"/>
      <c r="AM90" s="101"/>
      <c r="AN90" s="101"/>
    </row>
    <row r="91" spans="4:40" s="6" customFormat="1" ht="16.5">
      <c r="D91" s="52"/>
      <c r="I91" s="101"/>
      <c r="O91" s="101"/>
      <c r="AB91" s="101"/>
      <c r="AJ91" s="101"/>
      <c r="AK91" s="101"/>
      <c r="AL91" s="101"/>
      <c r="AM91" s="101"/>
      <c r="AN91" s="101"/>
    </row>
    <row r="92" spans="4:40" s="6" customFormat="1" ht="16.5">
      <c r="D92" s="52"/>
      <c r="I92" s="101"/>
      <c r="O92" s="101"/>
      <c r="AB92" s="101"/>
      <c r="AJ92" s="101"/>
      <c r="AK92" s="101"/>
      <c r="AL92" s="101"/>
      <c r="AM92" s="101"/>
      <c r="AN92" s="101"/>
    </row>
    <row r="93" spans="4:40" s="6" customFormat="1" ht="16.5">
      <c r="D93" s="52"/>
      <c r="I93" s="101"/>
      <c r="O93" s="101"/>
      <c r="AB93" s="101"/>
      <c r="AJ93" s="101"/>
      <c r="AK93" s="101"/>
      <c r="AL93" s="101"/>
      <c r="AM93" s="101"/>
      <c r="AN93" s="101"/>
    </row>
    <row r="94" spans="4:40" s="6" customFormat="1" ht="16.5">
      <c r="D94" s="52"/>
      <c r="I94" s="101"/>
      <c r="O94" s="101"/>
      <c r="AB94" s="101"/>
      <c r="AJ94" s="101"/>
      <c r="AK94" s="101"/>
      <c r="AL94" s="101"/>
      <c r="AM94" s="101"/>
      <c r="AN94" s="101"/>
    </row>
    <row r="95" spans="4:40" s="6" customFormat="1" ht="16.5">
      <c r="D95" s="52"/>
      <c r="I95" s="101"/>
      <c r="O95" s="101"/>
      <c r="AB95" s="101"/>
      <c r="AJ95" s="101"/>
      <c r="AK95" s="101"/>
      <c r="AL95" s="101"/>
      <c r="AM95" s="101"/>
      <c r="AN95" s="101"/>
    </row>
    <row r="96" spans="4:40" s="6" customFormat="1" ht="16.5">
      <c r="D96" s="52"/>
      <c r="I96" s="101"/>
      <c r="O96" s="101"/>
      <c r="AB96" s="101"/>
      <c r="AJ96" s="101"/>
      <c r="AK96" s="101"/>
      <c r="AL96" s="101"/>
      <c r="AM96" s="101"/>
      <c r="AN96" s="101"/>
    </row>
    <row r="97" spans="4:40" s="6" customFormat="1" ht="16.5">
      <c r="D97" s="52"/>
      <c r="I97" s="101"/>
      <c r="O97" s="101"/>
      <c r="AB97" s="101"/>
      <c r="AJ97" s="101"/>
      <c r="AK97" s="101"/>
      <c r="AL97" s="101"/>
      <c r="AM97" s="101"/>
      <c r="AN97" s="101"/>
    </row>
    <row r="98" spans="4:40" s="6" customFormat="1" ht="16.5">
      <c r="D98" s="52"/>
      <c r="I98" s="101"/>
      <c r="O98" s="101"/>
      <c r="AB98" s="101"/>
      <c r="AJ98" s="101"/>
      <c r="AK98" s="101"/>
      <c r="AL98" s="101"/>
      <c r="AM98" s="101"/>
      <c r="AN98" s="101"/>
    </row>
    <row r="99" spans="4:40" s="6" customFormat="1" ht="16.5">
      <c r="D99" s="52"/>
      <c r="I99" s="101"/>
      <c r="O99" s="101"/>
      <c r="AB99" s="101"/>
      <c r="AJ99" s="101"/>
      <c r="AK99" s="101"/>
      <c r="AL99" s="101"/>
      <c r="AM99" s="101"/>
      <c r="AN99" s="101"/>
    </row>
    <row r="100" spans="4:40" s="6" customFormat="1" ht="16.5">
      <c r="D100" s="52"/>
      <c r="I100" s="101"/>
      <c r="O100" s="101"/>
      <c r="AB100" s="101"/>
      <c r="AJ100" s="101"/>
      <c r="AK100" s="101"/>
      <c r="AL100" s="101"/>
      <c r="AM100" s="101"/>
      <c r="AN100" s="101"/>
    </row>
    <row r="101" spans="4:40" s="6" customFormat="1" ht="16.5">
      <c r="D101" s="52"/>
      <c r="I101" s="101"/>
      <c r="O101" s="101"/>
      <c r="AB101" s="101"/>
      <c r="AJ101" s="101"/>
      <c r="AK101" s="101"/>
      <c r="AL101" s="101"/>
      <c r="AM101" s="101"/>
      <c r="AN101" s="101"/>
    </row>
    <row r="102" spans="4:40" s="6" customFormat="1" ht="16.5">
      <c r="D102" s="52"/>
      <c r="I102" s="101"/>
      <c r="O102" s="101"/>
      <c r="AB102" s="101"/>
      <c r="AJ102" s="101"/>
      <c r="AK102" s="101"/>
      <c r="AL102" s="101"/>
      <c r="AM102" s="101"/>
      <c r="AN102" s="101"/>
    </row>
    <row r="103" spans="4:40" s="6" customFormat="1" ht="16.5">
      <c r="D103" s="52"/>
      <c r="I103" s="101"/>
      <c r="O103" s="101"/>
      <c r="AB103" s="101"/>
      <c r="AJ103" s="101"/>
      <c r="AK103" s="101"/>
      <c r="AL103" s="101"/>
      <c r="AM103" s="101"/>
      <c r="AN103" s="101"/>
    </row>
    <row r="104" spans="4:40" s="6" customFormat="1" ht="16.5">
      <c r="D104" s="52"/>
      <c r="I104" s="101"/>
      <c r="O104" s="101"/>
      <c r="AB104" s="101"/>
      <c r="AJ104" s="101"/>
      <c r="AK104" s="101"/>
      <c r="AL104" s="101"/>
      <c r="AM104" s="101"/>
      <c r="AN104" s="101"/>
    </row>
    <row r="105" spans="4:40" s="6" customFormat="1" ht="16.5">
      <c r="D105" s="52"/>
      <c r="I105" s="101"/>
      <c r="O105" s="101"/>
      <c r="AB105" s="101"/>
      <c r="AJ105" s="101"/>
      <c r="AK105" s="101"/>
      <c r="AL105" s="101"/>
      <c r="AM105" s="101"/>
      <c r="AN105" s="101"/>
    </row>
    <row r="106" spans="4:40" s="6" customFormat="1" ht="16.5">
      <c r="D106" s="52"/>
      <c r="I106" s="101"/>
      <c r="O106" s="101"/>
      <c r="AB106" s="101"/>
      <c r="AJ106" s="101"/>
      <c r="AK106" s="101"/>
      <c r="AL106" s="101"/>
      <c r="AM106" s="101"/>
      <c r="AN106" s="101"/>
    </row>
    <row r="107" spans="4:40" s="6" customFormat="1" ht="16.5">
      <c r="D107" s="52"/>
      <c r="I107" s="101"/>
      <c r="O107" s="101"/>
      <c r="AB107" s="101"/>
      <c r="AJ107" s="101"/>
      <c r="AK107" s="101"/>
      <c r="AL107" s="101"/>
      <c r="AM107" s="101"/>
      <c r="AN107" s="101"/>
    </row>
    <row r="108" spans="4:40" s="6" customFormat="1" ht="16.5">
      <c r="D108" s="52"/>
      <c r="I108" s="101"/>
      <c r="O108" s="101"/>
      <c r="AB108" s="101"/>
      <c r="AJ108" s="101"/>
      <c r="AK108" s="101"/>
      <c r="AL108" s="101"/>
      <c r="AM108" s="101"/>
      <c r="AN108" s="101"/>
    </row>
    <row r="109" spans="4:40" s="6" customFormat="1" ht="16.5">
      <c r="D109" s="52"/>
      <c r="I109" s="101"/>
      <c r="O109" s="101"/>
      <c r="AB109" s="101"/>
      <c r="AJ109" s="101"/>
      <c r="AK109" s="101"/>
      <c r="AL109" s="101"/>
      <c r="AM109" s="101"/>
      <c r="AN109" s="101"/>
    </row>
    <row r="110" spans="4:40" s="6" customFormat="1" ht="16.5">
      <c r="D110" s="52"/>
      <c r="I110" s="101"/>
      <c r="O110" s="101"/>
      <c r="AB110" s="101"/>
      <c r="AJ110" s="101"/>
      <c r="AK110" s="101"/>
      <c r="AL110" s="101"/>
      <c r="AM110" s="101"/>
      <c r="AN110" s="101"/>
    </row>
    <row r="111" spans="4:40" s="6" customFormat="1" ht="16.5">
      <c r="D111" s="52"/>
      <c r="I111" s="101"/>
      <c r="O111" s="101"/>
      <c r="AB111" s="101"/>
      <c r="AJ111" s="101"/>
      <c r="AK111" s="101"/>
      <c r="AL111" s="101"/>
      <c r="AM111" s="101"/>
      <c r="AN111" s="101"/>
    </row>
    <row r="112" spans="4:40" s="6" customFormat="1" ht="16.5">
      <c r="D112" s="52"/>
      <c r="I112" s="101"/>
      <c r="O112" s="101"/>
      <c r="AB112" s="101"/>
      <c r="AJ112" s="101"/>
      <c r="AK112" s="101"/>
      <c r="AL112" s="101"/>
      <c r="AM112" s="101"/>
      <c r="AN112" s="101"/>
    </row>
    <row r="113" spans="4:40" s="6" customFormat="1" ht="16.5">
      <c r="D113" s="52"/>
      <c r="I113" s="101"/>
      <c r="O113" s="101"/>
      <c r="AB113" s="101"/>
      <c r="AJ113" s="101"/>
      <c r="AK113" s="101"/>
      <c r="AL113" s="101"/>
      <c r="AM113" s="101"/>
      <c r="AN113" s="101"/>
    </row>
    <row r="114" spans="4:40" s="6" customFormat="1" ht="16.5">
      <c r="D114" s="52"/>
      <c r="I114" s="101"/>
      <c r="O114" s="101"/>
      <c r="AB114" s="101"/>
      <c r="AJ114" s="101"/>
      <c r="AK114" s="101"/>
      <c r="AL114" s="101"/>
      <c r="AM114" s="101"/>
      <c r="AN114" s="101"/>
    </row>
    <row r="115" spans="4:40" s="6" customFormat="1" ht="16.5">
      <c r="D115" s="52"/>
      <c r="I115" s="101"/>
      <c r="O115" s="101"/>
      <c r="AB115" s="101"/>
      <c r="AJ115" s="101"/>
      <c r="AK115" s="101"/>
      <c r="AL115" s="101"/>
      <c r="AM115" s="101"/>
      <c r="AN115" s="101"/>
    </row>
    <row r="116" spans="4:40" s="6" customFormat="1" ht="16.5">
      <c r="D116" s="52"/>
      <c r="I116" s="101"/>
      <c r="O116" s="101"/>
      <c r="AB116" s="101"/>
      <c r="AJ116" s="101"/>
      <c r="AK116" s="101"/>
      <c r="AL116" s="101"/>
      <c r="AM116" s="101"/>
      <c r="AN116" s="101"/>
    </row>
    <row r="117" spans="4:40" s="6" customFormat="1" ht="16.5">
      <c r="D117" s="52"/>
      <c r="I117" s="101"/>
      <c r="O117" s="101"/>
      <c r="AB117" s="101"/>
      <c r="AJ117" s="101"/>
      <c r="AK117" s="101"/>
      <c r="AL117" s="101"/>
      <c r="AM117" s="101"/>
      <c r="AN117" s="101"/>
    </row>
    <row r="118" spans="4:40" s="6" customFormat="1" ht="16.5">
      <c r="D118" s="52"/>
      <c r="I118" s="101"/>
      <c r="O118" s="101"/>
      <c r="AB118" s="101"/>
      <c r="AJ118" s="101"/>
      <c r="AK118" s="101"/>
      <c r="AL118" s="101"/>
      <c r="AM118" s="101"/>
      <c r="AN118" s="101"/>
    </row>
    <row r="119" spans="4:40" s="6" customFormat="1" ht="16.5">
      <c r="D119" s="52"/>
      <c r="I119" s="101"/>
      <c r="O119" s="101"/>
      <c r="AB119" s="101"/>
      <c r="AJ119" s="101"/>
      <c r="AK119" s="101"/>
      <c r="AL119" s="101"/>
      <c r="AM119" s="101"/>
      <c r="AN119" s="101"/>
    </row>
    <row r="120" spans="4:40" s="6" customFormat="1" ht="16.5">
      <c r="D120" s="52"/>
      <c r="I120" s="101"/>
      <c r="O120" s="101"/>
      <c r="AB120" s="101"/>
      <c r="AJ120" s="101"/>
      <c r="AK120" s="101"/>
      <c r="AL120" s="101"/>
      <c r="AM120" s="101"/>
      <c r="AN120" s="101"/>
    </row>
    <row r="121" spans="4:40" s="6" customFormat="1" ht="16.5">
      <c r="D121" s="52"/>
      <c r="I121" s="101"/>
      <c r="O121" s="101"/>
      <c r="AB121" s="101"/>
      <c r="AJ121" s="101"/>
      <c r="AK121" s="101"/>
      <c r="AL121" s="101"/>
      <c r="AM121" s="101"/>
      <c r="AN121" s="101"/>
    </row>
    <row r="122" spans="4:40" s="6" customFormat="1" ht="16.5">
      <c r="D122" s="52"/>
      <c r="I122" s="101"/>
      <c r="O122" s="101"/>
      <c r="AB122" s="101"/>
      <c r="AJ122" s="101"/>
      <c r="AK122" s="101"/>
      <c r="AL122" s="101"/>
      <c r="AM122" s="101"/>
      <c r="AN122" s="101"/>
    </row>
  </sheetData>
  <sheetProtection/>
  <mergeCells count="26">
    <mergeCell ref="B43:L43"/>
    <mergeCell ref="AH43:AO43"/>
    <mergeCell ref="S43:AG43"/>
    <mergeCell ref="AK8:AM8"/>
    <mergeCell ref="AK9:AK10"/>
    <mergeCell ref="AL9:AL10"/>
    <mergeCell ref="AM9:AM10"/>
    <mergeCell ref="AN8:AN10"/>
    <mergeCell ref="AO8:AO10"/>
    <mergeCell ref="AJ8:AJ10"/>
    <mergeCell ref="A1:E1"/>
    <mergeCell ref="A2:E2"/>
    <mergeCell ref="F9:F11"/>
    <mergeCell ref="AI8:AI10"/>
    <mergeCell ref="AJ36:AJ41"/>
    <mergeCell ref="A8:A11"/>
    <mergeCell ref="B8:C11"/>
    <mergeCell ref="D8:D11"/>
    <mergeCell ref="E8:E11"/>
    <mergeCell ref="F1:R1"/>
    <mergeCell ref="F2:R2"/>
    <mergeCell ref="A5:R5"/>
    <mergeCell ref="A6:R6"/>
    <mergeCell ref="G8:O8"/>
    <mergeCell ref="P8:W8"/>
    <mergeCell ref="X8:AH8"/>
  </mergeCells>
  <printOptions/>
  <pageMargins left="0.41" right="0.24" top="0.44" bottom="0.3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SheetLayoutView="100" zoomScalePageLayoutView="0" workbookViewId="0" topLeftCell="A7">
      <selection activeCell="U9" sqref="U9"/>
    </sheetView>
  </sheetViews>
  <sheetFormatPr defaultColWidth="9.33203125" defaultRowHeight="12.75"/>
  <cols>
    <col min="1" max="1" width="7.16015625" style="9" customWidth="1"/>
    <col min="2" max="2" width="19.66015625" style="9" customWidth="1"/>
    <col min="3" max="3" width="9.66015625" style="9" customWidth="1"/>
    <col min="4" max="4" width="16.5" style="9" customWidth="1"/>
    <col min="5" max="5" width="7.16015625" style="9" customWidth="1"/>
    <col min="6" max="8" width="7.16015625" style="94" customWidth="1"/>
    <col min="9" max="11" width="7.16015625" style="9" customWidth="1"/>
    <col min="12" max="13" width="7.16015625" style="18" customWidth="1"/>
    <col min="14" max="16" width="7.16015625" style="9" customWidth="1"/>
    <col min="17" max="19" width="7.16015625" style="50" customWidth="1"/>
    <col min="20" max="20" width="7.16015625" style="9" customWidth="1"/>
    <col min="21" max="25" width="10" style="9" customWidth="1"/>
    <col min="26" max="26" width="10.5" style="9" customWidth="1"/>
    <col min="27" max="27" width="11" style="9" customWidth="1"/>
    <col min="28" max="29" width="9.33203125" style="9" customWidth="1"/>
    <col min="30" max="32" width="0" style="9" hidden="1" customWidth="1"/>
    <col min="33" max="16384" width="9.33203125" style="9" customWidth="1"/>
  </cols>
  <sheetData>
    <row r="1" spans="1:38" ht="16.5">
      <c r="A1" s="486" t="s">
        <v>44</v>
      </c>
      <c r="B1" s="486"/>
      <c r="C1" s="486"/>
      <c r="D1" s="486"/>
      <c r="E1" s="451" t="s">
        <v>7</v>
      </c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"/>
      <c r="S1" s="45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7"/>
      <c r="AI1" s="7"/>
      <c r="AJ1" s="7"/>
      <c r="AK1" s="7"/>
      <c r="AL1" s="7"/>
    </row>
    <row r="2" spans="1:38" ht="16.5">
      <c r="A2" s="490" t="s">
        <v>8</v>
      </c>
      <c r="B2" s="490"/>
      <c r="C2" s="490"/>
      <c r="D2" s="490"/>
      <c r="E2" s="451" t="s">
        <v>6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6"/>
      <c r="S2" s="4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7"/>
      <c r="AI2" s="7"/>
      <c r="AJ2" s="7"/>
      <c r="AK2" s="7"/>
      <c r="AL2" s="7"/>
    </row>
    <row r="3" spans="5:38" ht="16.5">
      <c r="E3" s="10"/>
      <c r="F3" s="92"/>
      <c r="G3" s="92"/>
      <c r="H3" s="92"/>
      <c r="I3" s="10"/>
      <c r="J3" s="10"/>
      <c r="K3" s="12"/>
      <c r="L3" s="12"/>
      <c r="M3" s="12"/>
      <c r="N3" s="12"/>
      <c r="O3" s="12"/>
      <c r="P3" s="12"/>
      <c r="Q3" s="47"/>
      <c r="R3" s="47"/>
      <c r="S3" s="47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7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93"/>
      <c r="G4" s="93"/>
      <c r="H4" s="93"/>
      <c r="I4" s="7"/>
      <c r="J4" s="7"/>
      <c r="K4" s="7"/>
      <c r="L4" s="7"/>
      <c r="M4" s="7"/>
      <c r="N4" s="7"/>
      <c r="O4" s="7"/>
      <c r="P4" s="7"/>
      <c r="Q4" s="47"/>
      <c r="R4" s="47"/>
      <c r="S4" s="4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487" t="s">
        <v>191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</row>
    <row r="6" spans="1:38" ht="12.75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14"/>
      <c r="AI6" s="14"/>
      <c r="AJ6" s="14"/>
      <c r="AK6" s="14"/>
      <c r="AL6" s="14"/>
    </row>
    <row r="7" spans="1:39" s="2" customFormat="1" ht="25.5" customHeight="1">
      <c r="A7" s="474" t="s">
        <v>1</v>
      </c>
      <c r="B7" s="492" t="s">
        <v>10</v>
      </c>
      <c r="C7" s="493"/>
      <c r="D7" s="474" t="s">
        <v>5</v>
      </c>
      <c r="E7" s="469" t="s">
        <v>201</v>
      </c>
      <c r="F7" s="470"/>
      <c r="G7" s="470"/>
      <c r="H7" s="470"/>
      <c r="I7" s="470"/>
      <c r="J7" s="470"/>
      <c r="K7" s="470"/>
      <c r="L7" s="470"/>
      <c r="M7" s="471"/>
      <c r="N7" s="476" t="s">
        <v>31</v>
      </c>
      <c r="O7" s="480" t="s">
        <v>202</v>
      </c>
      <c r="P7" s="481"/>
      <c r="Q7" s="481"/>
      <c r="R7" s="481"/>
      <c r="S7" s="481"/>
      <c r="T7" s="481"/>
      <c r="U7" s="481"/>
      <c r="V7" s="481"/>
      <c r="W7" s="481"/>
      <c r="X7" s="481"/>
      <c r="Y7" s="482"/>
      <c r="Z7" s="478" t="s">
        <v>52</v>
      </c>
      <c r="AA7" s="483" t="s">
        <v>205</v>
      </c>
      <c r="AB7" s="484"/>
      <c r="AC7" s="484"/>
      <c r="AD7" s="484"/>
      <c r="AE7" s="484"/>
      <c r="AF7" s="484"/>
      <c r="AG7" s="484"/>
      <c r="AH7" s="484"/>
      <c r="AI7" s="484"/>
      <c r="AJ7" s="484"/>
      <c r="AK7" s="485"/>
      <c r="AL7" s="474" t="s">
        <v>33</v>
      </c>
      <c r="AM7" s="472" t="s">
        <v>2</v>
      </c>
    </row>
    <row r="8" spans="1:39" s="2" customFormat="1" ht="127.5" customHeight="1">
      <c r="A8" s="489"/>
      <c r="B8" s="494"/>
      <c r="C8" s="495"/>
      <c r="D8" s="489"/>
      <c r="E8" s="303" t="s">
        <v>207</v>
      </c>
      <c r="F8" s="307" t="s">
        <v>15</v>
      </c>
      <c r="G8" s="307" t="s">
        <v>60</v>
      </c>
      <c r="H8" s="307" t="s">
        <v>34</v>
      </c>
      <c r="I8" s="307" t="s">
        <v>206</v>
      </c>
      <c r="J8" s="303" t="s">
        <v>61</v>
      </c>
      <c r="K8" s="309" t="s">
        <v>16</v>
      </c>
      <c r="L8" s="307" t="s">
        <v>13</v>
      </c>
      <c r="M8" s="307" t="s">
        <v>63</v>
      </c>
      <c r="N8" s="477"/>
      <c r="O8" s="306" t="s">
        <v>155</v>
      </c>
      <c r="P8" s="307" t="s">
        <v>14</v>
      </c>
      <c r="Q8" s="307" t="s">
        <v>36</v>
      </c>
      <c r="R8" s="307" t="s">
        <v>159</v>
      </c>
      <c r="S8" s="307" t="s">
        <v>18</v>
      </c>
      <c r="T8" s="303" t="s">
        <v>38</v>
      </c>
      <c r="U8" s="308" t="s">
        <v>35</v>
      </c>
      <c r="V8" s="303" t="s">
        <v>161</v>
      </c>
      <c r="W8" s="303" t="s">
        <v>162</v>
      </c>
      <c r="X8" s="308" t="s">
        <v>39</v>
      </c>
      <c r="Y8" s="307" t="s">
        <v>41</v>
      </c>
      <c r="Z8" s="479"/>
      <c r="AA8" s="303" t="s">
        <v>160</v>
      </c>
      <c r="AB8" s="303" t="s">
        <v>40</v>
      </c>
      <c r="AC8" s="307" t="s">
        <v>37</v>
      </c>
      <c r="AD8" s="304"/>
      <c r="AE8" s="304"/>
      <c r="AF8" s="305"/>
      <c r="AG8" s="303" t="s">
        <v>50</v>
      </c>
      <c r="AH8" s="303" t="s">
        <v>42</v>
      </c>
      <c r="AI8" s="303" t="s">
        <v>203</v>
      </c>
      <c r="AJ8" s="303" t="s">
        <v>204</v>
      </c>
      <c r="AK8" s="303" t="s">
        <v>43</v>
      </c>
      <c r="AL8" s="475"/>
      <c r="AM8" s="473"/>
    </row>
    <row r="9" spans="1:39" s="2" customFormat="1" ht="23.25" customHeight="1">
      <c r="A9" s="489"/>
      <c r="B9" s="494"/>
      <c r="C9" s="495"/>
      <c r="D9" s="489"/>
      <c r="E9" s="90">
        <v>30</v>
      </c>
      <c r="F9" s="102">
        <v>90</v>
      </c>
      <c r="G9" s="87">
        <v>45</v>
      </c>
      <c r="H9" s="36">
        <v>30</v>
      </c>
      <c r="I9" s="36">
        <v>30</v>
      </c>
      <c r="J9" s="90">
        <v>30</v>
      </c>
      <c r="K9" s="23">
        <v>15</v>
      </c>
      <c r="L9" s="87">
        <v>45</v>
      </c>
      <c r="M9" s="36">
        <v>30</v>
      </c>
      <c r="N9" s="96"/>
      <c r="O9" s="90">
        <v>45</v>
      </c>
      <c r="P9" s="102">
        <v>30</v>
      </c>
      <c r="Q9" s="36">
        <v>30</v>
      </c>
      <c r="R9" s="36">
        <v>60</v>
      </c>
      <c r="S9" s="36">
        <v>90</v>
      </c>
      <c r="T9" s="90">
        <v>75</v>
      </c>
      <c r="U9" s="90">
        <v>45</v>
      </c>
      <c r="V9" s="229">
        <v>45</v>
      </c>
      <c r="W9" s="90">
        <v>30</v>
      </c>
      <c r="X9" s="229">
        <v>30</v>
      </c>
      <c r="Y9" s="36">
        <v>120</v>
      </c>
      <c r="Z9" s="90"/>
      <c r="AA9" s="229">
        <v>45</v>
      </c>
      <c r="AB9" s="90">
        <v>30</v>
      </c>
      <c r="AC9" s="36">
        <v>60</v>
      </c>
      <c r="AD9" s="22"/>
      <c r="AE9" s="22"/>
      <c r="AF9" s="90"/>
      <c r="AG9" s="90">
        <v>60</v>
      </c>
      <c r="AH9" s="24">
        <v>600</v>
      </c>
      <c r="AI9" s="24">
        <v>120</v>
      </c>
      <c r="AJ9" s="24">
        <v>240</v>
      </c>
      <c r="AK9" s="24">
        <v>140</v>
      </c>
      <c r="AL9" s="25"/>
      <c r="AM9" s="21"/>
    </row>
    <row r="10" spans="1:39" s="2" customFormat="1" ht="21.75" customHeight="1">
      <c r="A10" s="479"/>
      <c r="B10" s="496"/>
      <c r="C10" s="497"/>
      <c r="D10" s="479"/>
      <c r="E10" s="90">
        <v>2</v>
      </c>
      <c r="F10" s="102">
        <v>6</v>
      </c>
      <c r="G10" s="87">
        <v>3</v>
      </c>
      <c r="H10" s="36">
        <v>2</v>
      </c>
      <c r="I10" s="36">
        <v>2</v>
      </c>
      <c r="J10" s="90">
        <v>2</v>
      </c>
      <c r="K10" s="23">
        <v>1</v>
      </c>
      <c r="L10" s="87">
        <v>3</v>
      </c>
      <c r="M10" s="42">
        <v>2</v>
      </c>
      <c r="N10" s="90">
        <f>SUM(F10:M10)</f>
        <v>21</v>
      </c>
      <c r="O10" s="90">
        <v>3</v>
      </c>
      <c r="P10" s="102">
        <v>2</v>
      </c>
      <c r="Q10" s="42">
        <v>2</v>
      </c>
      <c r="R10" s="42">
        <v>4</v>
      </c>
      <c r="S10" s="42">
        <v>6</v>
      </c>
      <c r="T10" s="90">
        <v>5</v>
      </c>
      <c r="U10" s="89">
        <v>3</v>
      </c>
      <c r="V10" s="89">
        <v>2</v>
      </c>
      <c r="W10" s="90">
        <v>2</v>
      </c>
      <c r="X10" s="229">
        <v>2</v>
      </c>
      <c r="Y10" s="36">
        <v>3</v>
      </c>
      <c r="Z10" s="26">
        <f>SUM(P10:Y10)</f>
        <v>31</v>
      </c>
      <c r="AA10" s="89">
        <v>3</v>
      </c>
      <c r="AB10" s="90">
        <v>2</v>
      </c>
      <c r="AC10" s="42">
        <v>4</v>
      </c>
      <c r="AD10" s="22"/>
      <c r="AE10" s="22"/>
      <c r="AF10" s="90"/>
      <c r="AG10" s="90">
        <v>4</v>
      </c>
      <c r="AH10" s="24">
        <v>15</v>
      </c>
      <c r="AI10" s="24">
        <v>3</v>
      </c>
      <c r="AJ10" s="24">
        <v>6</v>
      </c>
      <c r="AK10" s="24">
        <v>6</v>
      </c>
      <c r="AL10" s="27">
        <v>11</v>
      </c>
      <c r="AM10" s="21"/>
    </row>
    <row r="11" spans="1:39" s="200" customFormat="1" ht="22.5" customHeight="1">
      <c r="A11" s="186">
        <v>1</v>
      </c>
      <c r="B11" s="187" t="s">
        <v>132</v>
      </c>
      <c r="C11" s="202" t="s">
        <v>133</v>
      </c>
      <c r="D11" s="203" t="s">
        <v>65</v>
      </c>
      <c r="E11" s="190">
        <v>8.7</v>
      </c>
      <c r="F11" s="204">
        <v>8</v>
      </c>
      <c r="G11" s="193">
        <v>6.4</v>
      </c>
      <c r="H11" s="193">
        <v>8.2</v>
      </c>
      <c r="I11" s="197">
        <v>3.5</v>
      </c>
      <c r="J11" s="193">
        <v>5.3</v>
      </c>
      <c r="K11" s="196">
        <v>5.7</v>
      </c>
      <c r="L11" s="193">
        <v>6.3</v>
      </c>
      <c r="M11" s="141">
        <v>6.6</v>
      </c>
      <c r="N11" s="40">
        <f>SUMPRODUCT($F$10:$M$10,F11:M11)/$N$10</f>
        <v>6.619047619047618</v>
      </c>
      <c r="O11" s="319">
        <v>6.6</v>
      </c>
      <c r="P11" s="193">
        <v>5.2</v>
      </c>
      <c r="Q11" s="141">
        <v>0</v>
      </c>
      <c r="R11" s="141">
        <v>0</v>
      </c>
      <c r="S11" s="141">
        <v>0</v>
      </c>
      <c r="T11" s="223">
        <v>0</v>
      </c>
      <c r="U11" s="230">
        <v>0</v>
      </c>
      <c r="V11" s="144">
        <v>0</v>
      </c>
      <c r="W11" s="141">
        <v>0</v>
      </c>
      <c r="X11" s="144">
        <v>0</v>
      </c>
      <c r="Y11" s="144">
        <v>0</v>
      </c>
      <c r="Z11" s="40">
        <f aca="true" t="shared" si="0" ref="Z11:Z23">SUMPRODUCT($P$10:$Y$10,P11:Y11)/$Z$10</f>
        <v>0.33548387096774196</v>
      </c>
      <c r="AA11" s="144">
        <v>0</v>
      </c>
      <c r="AB11" s="144">
        <v>0</v>
      </c>
      <c r="AC11" s="141">
        <v>0</v>
      </c>
      <c r="AD11" s="144"/>
      <c r="AE11" s="144"/>
      <c r="AF11" s="199"/>
      <c r="AG11" s="205">
        <v>0</v>
      </c>
      <c r="AH11" s="230">
        <v>0</v>
      </c>
      <c r="AI11" s="230">
        <v>0</v>
      </c>
      <c r="AJ11" s="230">
        <v>0</v>
      </c>
      <c r="AK11" s="230">
        <v>0</v>
      </c>
      <c r="AL11" s="199"/>
      <c r="AM11" s="199"/>
    </row>
    <row r="12" spans="1:39" s="200" customFormat="1" ht="22.5" customHeight="1">
      <c r="A12" s="186">
        <v>2</v>
      </c>
      <c r="B12" s="187" t="s">
        <v>134</v>
      </c>
      <c r="C12" s="188" t="s">
        <v>3</v>
      </c>
      <c r="D12" s="189" t="s">
        <v>66</v>
      </c>
      <c r="E12" s="190">
        <v>8.2</v>
      </c>
      <c r="F12" s="191">
        <v>8.3</v>
      </c>
      <c r="G12" s="193">
        <v>7.4</v>
      </c>
      <c r="H12" s="193">
        <v>8.2</v>
      </c>
      <c r="I12" s="193">
        <v>5.1</v>
      </c>
      <c r="J12" s="193">
        <v>8.5</v>
      </c>
      <c r="K12" s="196">
        <v>6.5</v>
      </c>
      <c r="L12" s="193">
        <v>6.9</v>
      </c>
      <c r="M12" s="141">
        <v>6.5</v>
      </c>
      <c r="N12" s="198">
        <f aca="true" t="shared" si="1" ref="N12:N23">SUMPRODUCT($F$10:$M$10,F12:M12)/$N$10</f>
        <v>7.419047619047619</v>
      </c>
      <c r="O12" s="319">
        <v>0</v>
      </c>
      <c r="P12" s="193">
        <v>0</v>
      </c>
      <c r="Q12" s="141">
        <v>0</v>
      </c>
      <c r="R12" s="141">
        <v>0</v>
      </c>
      <c r="S12" s="141">
        <v>0</v>
      </c>
      <c r="T12" s="223">
        <v>0</v>
      </c>
      <c r="U12" s="230">
        <v>0</v>
      </c>
      <c r="V12" s="144">
        <v>0</v>
      </c>
      <c r="W12" s="141">
        <v>0</v>
      </c>
      <c r="X12" s="144">
        <v>0</v>
      </c>
      <c r="Y12" s="144">
        <v>0</v>
      </c>
      <c r="Z12" s="40">
        <f t="shared" si="0"/>
        <v>0</v>
      </c>
      <c r="AA12" s="144">
        <v>0</v>
      </c>
      <c r="AB12" s="144">
        <v>0</v>
      </c>
      <c r="AC12" s="141">
        <v>0</v>
      </c>
      <c r="AD12" s="144"/>
      <c r="AE12" s="144"/>
      <c r="AF12" s="199"/>
      <c r="AG12" s="205">
        <v>0</v>
      </c>
      <c r="AH12" s="230">
        <v>0</v>
      </c>
      <c r="AI12" s="230">
        <v>0</v>
      </c>
      <c r="AJ12" s="230">
        <v>0</v>
      </c>
      <c r="AK12" s="230">
        <v>0</v>
      </c>
      <c r="AL12" s="199"/>
      <c r="AM12" s="199"/>
    </row>
    <row r="13" spans="1:39" s="6" customFormat="1" ht="22.5" customHeight="1">
      <c r="A13" s="289">
        <v>3</v>
      </c>
      <c r="B13" s="114" t="s">
        <v>135</v>
      </c>
      <c r="C13" s="82" t="s">
        <v>136</v>
      </c>
      <c r="D13" s="128">
        <v>34987</v>
      </c>
      <c r="E13" s="290">
        <v>7.9</v>
      </c>
      <c r="F13" s="118">
        <v>8.1</v>
      </c>
      <c r="G13" s="238">
        <v>7</v>
      </c>
      <c r="H13" s="153">
        <v>7.6</v>
      </c>
      <c r="I13" s="238">
        <v>5</v>
      </c>
      <c r="J13" s="238">
        <v>5.9</v>
      </c>
      <c r="K13" s="291">
        <v>8</v>
      </c>
      <c r="L13" s="291">
        <v>5.7</v>
      </c>
      <c r="M13" s="292">
        <v>6.6</v>
      </c>
      <c r="N13" s="293">
        <f>SUMPRODUCT($F$10:$M$10,F13:M13)/$N$10</f>
        <v>6.899999999999999</v>
      </c>
      <c r="O13" s="238">
        <v>7.5</v>
      </c>
      <c r="P13" s="238">
        <v>7.2</v>
      </c>
      <c r="Q13" s="294">
        <v>5.4</v>
      </c>
      <c r="R13" s="295">
        <v>8.3</v>
      </c>
      <c r="S13" s="295">
        <v>8</v>
      </c>
      <c r="T13" s="65">
        <v>6.8</v>
      </c>
      <c r="U13" s="231">
        <v>6.9</v>
      </c>
      <c r="V13" s="65">
        <v>6.3</v>
      </c>
      <c r="W13" s="65">
        <v>6.5</v>
      </c>
      <c r="X13" s="65">
        <v>7</v>
      </c>
      <c r="Y13" s="65">
        <v>6.3</v>
      </c>
      <c r="Z13" s="293">
        <f t="shared" si="0"/>
        <v>7.0838709677419365</v>
      </c>
      <c r="AA13" s="65">
        <v>6.4</v>
      </c>
      <c r="AB13" s="65">
        <v>5.6</v>
      </c>
      <c r="AC13" s="295">
        <v>5.7</v>
      </c>
      <c r="AD13" s="65"/>
      <c r="AE13" s="65"/>
      <c r="AF13" s="296"/>
      <c r="AG13" s="297">
        <v>5.2</v>
      </c>
      <c r="AH13" s="231">
        <v>6.7</v>
      </c>
      <c r="AI13" s="231">
        <v>6.2</v>
      </c>
      <c r="AJ13" s="311">
        <v>5.2</v>
      </c>
      <c r="AK13" s="231">
        <v>5</v>
      </c>
      <c r="AL13" s="296"/>
      <c r="AM13" s="296"/>
    </row>
    <row r="14" spans="1:39" s="200" customFormat="1" ht="22.5" customHeight="1">
      <c r="A14" s="186">
        <v>4</v>
      </c>
      <c r="B14" s="187" t="s">
        <v>137</v>
      </c>
      <c r="C14" s="188" t="s">
        <v>138</v>
      </c>
      <c r="D14" s="189" t="s">
        <v>54</v>
      </c>
      <c r="E14" s="190">
        <v>8.8</v>
      </c>
      <c r="F14" s="191">
        <v>6.8</v>
      </c>
      <c r="G14" s="192">
        <v>6.6</v>
      </c>
      <c r="H14" s="193">
        <v>7</v>
      </c>
      <c r="I14" s="194">
        <v>3</v>
      </c>
      <c r="J14" s="195">
        <v>7.7</v>
      </c>
      <c r="K14" s="196">
        <v>5.8</v>
      </c>
      <c r="L14" s="197">
        <v>3.5</v>
      </c>
      <c r="M14" s="141">
        <v>6.7</v>
      </c>
      <c r="N14" s="40">
        <f t="shared" si="1"/>
        <v>5.985714285714286</v>
      </c>
      <c r="O14" s="319">
        <v>0</v>
      </c>
      <c r="P14" s="193">
        <v>0</v>
      </c>
      <c r="Q14" s="141">
        <v>0</v>
      </c>
      <c r="R14" s="141">
        <v>0</v>
      </c>
      <c r="S14" s="141">
        <v>0</v>
      </c>
      <c r="T14" s="223">
        <v>0</v>
      </c>
      <c r="U14" s="230">
        <v>0</v>
      </c>
      <c r="V14" s="144">
        <v>0</v>
      </c>
      <c r="W14" s="141">
        <v>0</v>
      </c>
      <c r="X14" s="144">
        <v>0</v>
      </c>
      <c r="Y14" s="144">
        <v>0</v>
      </c>
      <c r="Z14" s="40">
        <f t="shared" si="0"/>
        <v>0</v>
      </c>
      <c r="AA14" s="144">
        <v>0</v>
      </c>
      <c r="AB14" s="144">
        <v>0</v>
      </c>
      <c r="AC14" s="141">
        <v>0</v>
      </c>
      <c r="AD14" s="144"/>
      <c r="AE14" s="144"/>
      <c r="AF14" s="199"/>
      <c r="AG14" s="205">
        <v>0</v>
      </c>
      <c r="AH14" s="230">
        <v>0</v>
      </c>
      <c r="AI14" s="230">
        <v>0</v>
      </c>
      <c r="AJ14" s="310">
        <v>0</v>
      </c>
      <c r="AK14" s="230">
        <v>0</v>
      </c>
      <c r="AL14" s="199"/>
      <c r="AM14" s="199"/>
    </row>
    <row r="15" spans="1:39" s="1" customFormat="1" ht="22.5" customHeight="1">
      <c r="A15" s="126">
        <v>5</v>
      </c>
      <c r="B15" s="114" t="s">
        <v>139</v>
      </c>
      <c r="C15" s="82" t="s">
        <v>140</v>
      </c>
      <c r="D15" s="127" t="s">
        <v>67</v>
      </c>
      <c r="E15" s="152">
        <v>8.8</v>
      </c>
      <c r="F15" s="118">
        <v>8.9</v>
      </c>
      <c r="G15" s="119">
        <v>8.4</v>
      </c>
      <c r="H15" s="119">
        <v>8.3</v>
      </c>
      <c r="I15" s="154">
        <v>6.2</v>
      </c>
      <c r="J15" s="119">
        <v>8</v>
      </c>
      <c r="K15" s="120">
        <v>8</v>
      </c>
      <c r="L15" s="119">
        <v>7.8</v>
      </c>
      <c r="M15" s="61">
        <v>7.3</v>
      </c>
      <c r="N15" s="39">
        <f t="shared" si="1"/>
        <v>8.076190476190478</v>
      </c>
      <c r="O15" s="238">
        <v>7</v>
      </c>
      <c r="P15" s="119">
        <v>7.1</v>
      </c>
      <c r="Q15" s="61">
        <v>5.8</v>
      </c>
      <c r="R15" s="61">
        <v>6</v>
      </c>
      <c r="S15" s="61">
        <v>6.1</v>
      </c>
      <c r="T15" s="84">
        <v>7.1</v>
      </c>
      <c r="U15" s="231">
        <v>6.5</v>
      </c>
      <c r="V15" s="65">
        <v>6.6</v>
      </c>
      <c r="W15" s="61">
        <v>6</v>
      </c>
      <c r="X15" s="65">
        <v>6.6</v>
      </c>
      <c r="Y15" s="299">
        <v>6.5</v>
      </c>
      <c r="Z15" s="40">
        <f t="shared" si="0"/>
        <v>6.429032258064515</v>
      </c>
      <c r="AA15" s="65">
        <v>6.5</v>
      </c>
      <c r="AB15" s="65">
        <v>6.7</v>
      </c>
      <c r="AC15" s="61">
        <v>6.5</v>
      </c>
      <c r="AD15" s="65"/>
      <c r="AE15" s="65"/>
      <c r="AF15" s="86"/>
      <c r="AG15" s="85">
        <v>5.8</v>
      </c>
      <c r="AH15" s="231">
        <v>5.3</v>
      </c>
      <c r="AI15" s="231">
        <v>6.4</v>
      </c>
      <c r="AJ15" s="311">
        <v>5.8</v>
      </c>
      <c r="AK15" s="231">
        <v>7.2</v>
      </c>
      <c r="AL15" s="86"/>
      <c r="AM15" s="86"/>
    </row>
    <row r="16" spans="1:39" s="1" customFormat="1" ht="22.5" customHeight="1">
      <c r="A16" s="126">
        <v>6</v>
      </c>
      <c r="B16" s="114" t="s">
        <v>141</v>
      </c>
      <c r="C16" s="82" t="s">
        <v>0</v>
      </c>
      <c r="D16" s="109" t="s">
        <v>68</v>
      </c>
      <c r="E16" s="152">
        <v>7.9</v>
      </c>
      <c r="F16" s="118">
        <v>9</v>
      </c>
      <c r="G16" s="119">
        <v>7.4</v>
      </c>
      <c r="H16" s="119">
        <v>7.4</v>
      </c>
      <c r="I16" s="201">
        <v>5.1</v>
      </c>
      <c r="J16" s="119">
        <v>8</v>
      </c>
      <c r="K16" s="120">
        <v>6.4</v>
      </c>
      <c r="L16" s="119">
        <v>7.5</v>
      </c>
      <c r="M16" s="61">
        <v>6.8</v>
      </c>
      <c r="N16" s="40">
        <f t="shared" si="1"/>
        <v>7.604761904761905</v>
      </c>
      <c r="O16" s="238">
        <v>6.5</v>
      </c>
      <c r="P16" s="119">
        <v>7.3</v>
      </c>
      <c r="Q16" s="61">
        <v>5.9</v>
      </c>
      <c r="R16" s="61">
        <v>5.7</v>
      </c>
      <c r="S16" s="61">
        <v>5.6</v>
      </c>
      <c r="T16" s="84">
        <v>6</v>
      </c>
      <c r="U16" s="231">
        <v>6.3</v>
      </c>
      <c r="V16" s="61">
        <v>5.7</v>
      </c>
      <c r="W16" s="61">
        <v>5.4</v>
      </c>
      <c r="X16" s="65">
        <v>5.8</v>
      </c>
      <c r="Y16" s="201">
        <v>5.5</v>
      </c>
      <c r="Z16" s="40">
        <f t="shared" si="0"/>
        <v>5.870967741935484</v>
      </c>
      <c r="AA16" s="61">
        <v>5.6</v>
      </c>
      <c r="AB16" s="65">
        <v>5.6</v>
      </c>
      <c r="AC16" s="61">
        <v>5.5</v>
      </c>
      <c r="AD16" s="65"/>
      <c r="AE16" s="65"/>
      <c r="AF16" s="86"/>
      <c r="AG16" s="85">
        <v>5.5</v>
      </c>
      <c r="AH16" s="231">
        <v>5.1</v>
      </c>
      <c r="AI16" s="231">
        <v>6</v>
      </c>
      <c r="AJ16" s="311">
        <v>5.2</v>
      </c>
      <c r="AK16" s="231">
        <v>6.4</v>
      </c>
      <c r="AL16" s="86"/>
      <c r="AM16" s="86"/>
    </row>
    <row r="17" spans="1:39" s="1" customFormat="1" ht="22.5" customHeight="1">
      <c r="A17" s="126">
        <v>7</v>
      </c>
      <c r="B17" s="114" t="s">
        <v>142</v>
      </c>
      <c r="C17" s="123" t="s">
        <v>0</v>
      </c>
      <c r="D17" s="128" t="s">
        <v>55</v>
      </c>
      <c r="E17" s="152">
        <v>8.2</v>
      </c>
      <c r="F17" s="118">
        <v>8.6</v>
      </c>
      <c r="G17" s="119">
        <v>6.4</v>
      </c>
      <c r="H17" s="119">
        <v>7</v>
      </c>
      <c r="I17" s="201">
        <v>5.1</v>
      </c>
      <c r="J17" s="119">
        <v>6.3</v>
      </c>
      <c r="K17" s="120">
        <v>7.3</v>
      </c>
      <c r="L17" s="119">
        <v>6.4</v>
      </c>
      <c r="M17" s="61">
        <v>6.6</v>
      </c>
      <c r="N17" s="40">
        <f t="shared" si="1"/>
        <v>7.014285714285713</v>
      </c>
      <c r="O17" s="238">
        <v>7</v>
      </c>
      <c r="P17" s="119">
        <v>6.9</v>
      </c>
      <c r="Q17" s="61">
        <v>5.7</v>
      </c>
      <c r="R17" s="61">
        <v>6</v>
      </c>
      <c r="S17" s="61">
        <v>5.6</v>
      </c>
      <c r="T17" s="84">
        <v>5.8</v>
      </c>
      <c r="U17" s="231">
        <v>5.7</v>
      </c>
      <c r="V17" s="65">
        <v>5.6</v>
      </c>
      <c r="W17" s="61">
        <v>5.4</v>
      </c>
      <c r="X17" s="65">
        <v>5.8</v>
      </c>
      <c r="Y17" s="299">
        <v>5.4</v>
      </c>
      <c r="Z17" s="40">
        <f t="shared" si="0"/>
        <v>5.764516129032257</v>
      </c>
      <c r="AA17" s="65">
        <v>5.6</v>
      </c>
      <c r="AB17" s="65">
        <v>5.6</v>
      </c>
      <c r="AC17" s="61">
        <v>5.3</v>
      </c>
      <c r="AD17" s="65"/>
      <c r="AE17" s="65"/>
      <c r="AF17" s="86"/>
      <c r="AG17" s="85">
        <v>5.3</v>
      </c>
      <c r="AH17" s="231">
        <v>5.9</v>
      </c>
      <c r="AI17" s="231">
        <v>6.2</v>
      </c>
      <c r="AJ17" s="231">
        <v>5</v>
      </c>
      <c r="AK17" s="231">
        <v>6.3</v>
      </c>
      <c r="AL17" s="86"/>
      <c r="AM17" s="86"/>
    </row>
    <row r="18" spans="1:39" s="1" customFormat="1" ht="22.5" customHeight="1">
      <c r="A18" s="126">
        <v>8</v>
      </c>
      <c r="B18" s="114" t="s">
        <v>143</v>
      </c>
      <c r="C18" s="82" t="s">
        <v>64</v>
      </c>
      <c r="D18" s="83" t="s">
        <v>69</v>
      </c>
      <c r="E18" s="152">
        <v>7.9</v>
      </c>
      <c r="F18" s="118">
        <v>8.6</v>
      </c>
      <c r="G18" s="119">
        <v>8.4</v>
      </c>
      <c r="H18" s="119">
        <v>8.3</v>
      </c>
      <c r="I18" s="201">
        <v>6.1</v>
      </c>
      <c r="J18" s="119">
        <v>7.7</v>
      </c>
      <c r="K18" s="120">
        <v>8</v>
      </c>
      <c r="L18" s="119">
        <v>8</v>
      </c>
      <c r="M18" s="61">
        <v>7.3</v>
      </c>
      <c r="N18" s="40">
        <f t="shared" si="1"/>
        <v>7.980952380952381</v>
      </c>
      <c r="O18" s="238">
        <v>7</v>
      </c>
      <c r="P18" s="119">
        <v>6.1</v>
      </c>
      <c r="Q18" s="61">
        <v>6</v>
      </c>
      <c r="R18" s="61">
        <v>6.3</v>
      </c>
      <c r="S18" s="201">
        <v>6.4</v>
      </c>
      <c r="T18" s="84">
        <v>7.1</v>
      </c>
      <c r="U18" s="231">
        <v>6</v>
      </c>
      <c r="V18" s="65">
        <v>7.2</v>
      </c>
      <c r="W18" s="61">
        <v>5.7</v>
      </c>
      <c r="X18" s="65">
        <v>6.6</v>
      </c>
      <c r="Y18" s="65">
        <v>7.8</v>
      </c>
      <c r="Z18" s="40">
        <f t="shared" si="0"/>
        <v>6.570967741935484</v>
      </c>
      <c r="AA18" s="65">
        <v>6.6</v>
      </c>
      <c r="AB18" s="65">
        <v>6.1</v>
      </c>
      <c r="AC18" s="61">
        <v>6.5</v>
      </c>
      <c r="AD18" s="65"/>
      <c r="AE18" s="65"/>
      <c r="AF18" s="86"/>
      <c r="AG18" s="85">
        <v>5.8</v>
      </c>
      <c r="AH18" s="231">
        <v>6.7</v>
      </c>
      <c r="AI18" s="231">
        <v>7.2</v>
      </c>
      <c r="AJ18" s="231">
        <v>6</v>
      </c>
      <c r="AK18" s="231">
        <v>7.4</v>
      </c>
      <c r="AL18" s="86"/>
      <c r="AM18" s="86"/>
    </row>
    <row r="19" spans="1:39" s="200" customFormat="1" ht="21.75" customHeight="1">
      <c r="A19" s="186">
        <v>9</v>
      </c>
      <c r="B19" s="224" t="s">
        <v>144</v>
      </c>
      <c r="C19" s="225" t="s">
        <v>53</v>
      </c>
      <c r="D19" s="226" t="s">
        <v>70</v>
      </c>
      <c r="E19" s="190">
        <v>7.9</v>
      </c>
      <c r="F19" s="191">
        <v>6.5</v>
      </c>
      <c r="G19" s="193">
        <v>7.5</v>
      </c>
      <c r="H19" s="193">
        <v>7.2</v>
      </c>
      <c r="I19" s="197">
        <v>3</v>
      </c>
      <c r="J19" s="193">
        <v>6.8</v>
      </c>
      <c r="K19" s="227">
        <v>8</v>
      </c>
      <c r="L19" s="193">
        <v>5.5</v>
      </c>
      <c r="M19" s="141">
        <v>6.1</v>
      </c>
      <c r="N19" s="198">
        <f t="shared" si="1"/>
        <v>6.295238095238095</v>
      </c>
      <c r="O19" s="319">
        <v>0</v>
      </c>
      <c r="P19" s="193">
        <v>0</v>
      </c>
      <c r="Q19" s="141">
        <v>0</v>
      </c>
      <c r="R19" s="141">
        <v>0</v>
      </c>
      <c r="S19" s="141">
        <v>0</v>
      </c>
      <c r="T19" s="223">
        <v>0</v>
      </c>
      <c r="U19" s="230">
        <v>0</v>
      </c>
      <c r="V19" s="144">
        <v>0</v>
      </c>
      <c r="W19" s="141">
        <v>0</v>
      </c>
      <c r="X19" s="144">
        <v>0</v>
      </c>
      <c r="Y19" s="144">
        <v>0</v>
      </c>
      <c r="Z19" s="40">
        <f t="shared" si="0"/>
        <v>0</v>
      </c>
      <c r="AA19" s="144">
        <v>0</v>
      </c>
      <c r="AB19" s="144">
        <v>0</v>
      </c>
      <c r="AC19" s="141">
        <v>0</v>
      </c>
      <c r="AD19" s="144"/>
      <c r="AE19" s="144"/>
      <c r="AF19" s="199"/>
      <c r="AG19" s="205">
        <v>0</v>
      </c>
      <c r="AH19" s="230">
        <v>0</v>
      </c>
      <c r="AI19" s="230">
        <v>0</v>
      </c>
      <c r="AJ19" s="230">
        <v>0</v>
      </c>
      <c r="AK19" s="230">
        <v>0</v>
      </c>
      <c r="AL19" s="199"/>
      <c r="AM19" s="199"/>
    </row>
    <row r="20" spans="1:39" s="1" customFormat="1" ht="22.5" customHeight="1">
      <c r="A20" s="126">
        <v>10</v>
      </c>
      <c r="B20" s="114" t="s">
        <v>145</v>
      </c>
      <c r="C20" s="123" t="s">
        <v>146</v>
      </c>
      <c r="D20" s="83" t="s">
        <v>71</v>
      </c>
      <c r="E20" s="152">
        <v>7.9</v>
      </c>
      <c r="F20" s="118">
        <v>8</v>
      </c>
      <c r="G20" s="121">
        <v>7.6</v>
      </c>
      <c r="H20" s="119">
        <v>7.6</v>
      </c>
      <c r="I20" s="155">
        <v>5.6</v>
      </c>
      <c r="J20" s="122">
        <v>8.3</v>
      </c>
      <c r="K20" s="120">
        <v>8.2</v>
      </c>
      <c r="L20" s="119">
        <v>7.4</v>
      </c>
      <c r="M20" s="61">
        <v>7.3</v>
      </c>
      <c r="N20" s="39">
        <f t="shared" si="1"/>
        <v>7.561904761904763</v>
      </c>
      <c r="O20" s="238">
        <v>6.8</v>
      </c>
      <c r="P20" s="119">
        <v>8.4</v>
      </c>
      <c r="Q20" s="61">
        <v>5.6</v>
      </c>
      <c r="R20" s="61">
        <v>6.1</v>
      </c>
      <c r="S20" s="201">
        <v>6.7</v>
      </c>
      <c r="T20" s="84">
        <v>6.6</v>
      </c>
      <c r="U20" s="231">
        <v>5.6</v>
      </c>
      <c r="V20" s="65">
        <v>6</v>
      </c>
      <c r="W20" s="61">
        <v>5.2</v>
      </c>
      <c r="X20" s="65">
        <v>6.8</v>
      </c>
      <c r="Y20" s="299">
        <v>5.5</v>
      </c>
      <c r="Z20" s="40">
        <f t="shared" si="0"/>
        <v>6.2870967741935475</v>
      </c>
      <c r="AA20" s="65">
        <v>5.8</v>
      </c>
      <c r="AB20" s="65">
        <v>6.4</v>
      </c>
      <c r="AC20" s="61">
        <v>5.8</v>
      </c>
      <c r="AD20" s="65"/>
      <c r="AE20" s="65"/>
      <c r="AF20" s="86"/>
      <c r="AG20" s="85">
        <v>5.7</v>
      </c>
      <c r="AH20" s="231">
        <v>5.1</v>
      </c>
      <c r="AI20" s="231">
        <v>5.2</v>
      </c>
      <c r="AJ20" s="231">
        <v>5</v>
      </c>
      <c r="AK20" s="231">
        <v>5.2</v>
      </c>
      <c r="AL20" s="86"/>
      <c r="AM20" s="86"/>
    </row>
    <row r="21" spans="1:39" s="1" customFormat="1" ht="22.5" customHeight="1">
      <c r="A21" s="126">
        <v>11</v>
      </c>
      <c r="B21" s="124" t="s">
        <v>147</v>
      </c>
      <c r="C21" s="125" t="s">
        <v>148</v>
      </c>
      <c r="D21" s="128" t="s">
        <v>152</v>
      </c>
      <c r="E21" s="152">
        <v>7.9</v>
      </c>
      <c r="F21" s="118">
        <v>8.4</v>
      </c>
      <c r="G21" s="119">
        <v>7</v>
      </c>
      <c r="H21" s="119">
        <v>7</v>
      </c>
      <c r="I21" s="201">
        <v>5.2</v>
      </c>
      <c r="J21" s="119">
        <v>7.4</v>
      </c>
      <c r="K21" s="120">
        <v>7.5</v>
      </c>
      <c r="L21" s="119">
        <v>7.1</v>
      </c>
      <c r="M21" s="61">
        <v>6.3</v>
      </c>
      <c r="N21" s="40">
        <f t="shared" si="1"/>
        <v>7.238095238095238</v>
      </c>
      <c r="O21" s="238">
        <v>6.3</v>
      </c>
      <c r="P21" s="119">
        <v>6.2</v>
      </c>
      <c r="Q21" s="61">
        <v>5.7</v>
      </c>
      <c r="R21" s="61">
        <v>5.7</v>
      </c>
      <c r="S21" s="61">
        <v>5.9</v>
      </c>
      <c r="T21" s="84">
        <v>6</v>
      </c>
      <c r="U21" s="231">
        <v>5.7</v>
      </c>
      <c r="V21" s="65">
        <v>5.6</v>
      </c>
      <c r="W21" s="61">
        <v>5.4</v>
      </c>
      <c r="X21" s="65">
        <v>5.8</v>
      </c>
      <c r="Y21" s="299">
        <v>6.1</v>
      </c>
      <c r="Z21" s="40">
        <f t="shared" si="0"/>
        <v>5.838709677419355</v>
      </c>
      <c r="AA21" s="65">
        <v>5.5</v>
      </c>
      <c r="AB21" s="65">
        <v>6</v>
      </c>
      <c r="AC21" s="61">
        <v>5.9</v>
      </c>
      <c r="AD21" s="65"/>
      <c r="AE21" s="65"/>
      <c r="AF21" s="86"/>
      <c r="AG21" s="85">
        <v>5.3</v>
      </c>
      <c r="AH21" s="231">
        <v>5.1</v>
      </c>
      <c r="AI21" s="231">
        <v>6.2</v>
      </c>
      <c r="AJ21" s="231">
        <v>5</v>
      </c>
      <c r="AK21" s="231">
        <v>6.3</v>
      </c>
      <c r="AL21" s="86"/>
      <c r="AM21" s="86"/>
    </row>
    <row r="22" spans="1:39" s="1" customFormat="1" ht="22.5" customHeight="1">
      <c r="A22" s="126">
        <v>12</v>
      </c>
      <c r="B22" s="114" t="s">
        <v>149</v>
      </c>
      <c r="C22" s="123" t="s">
        <v>123</v>
      </c>
      <c r="D22" s="83" t="s">
        <v>153</v>
      </c>
      <c r="E22" s="152">
        <v>8.5</v>
      </c>
      <c r="F22" s="118">
        <v>8.2</v>
      </c>
      <c r="G22" s="121">
        <v>6.4</v>
      </c>
      <c r="H22" s="119">
        <v>6.7</v>
      </c>
      <c r="I22" s="299">
        <v>5.9</v>
      </c>
      <c r="J22" s="122">
        <v>7.7</v>
      </c>
      <c r="K22" s="120">
        <v>6.1</v>
      </c>
      <c r="L22" s="119">
        <v>7.9</v>
      </c>
      <c r="M22" s="61">
        <v>7.2</v>
      </c>
      <c r="N22" s="40">
        <f t="shared" si="1"/>
        <v>7.295238095238096</v>
      </c>
      <c r="O22" s="320">
        <v>6.8</v>
      </c>
      <c r="P22" s="119">
        <v>7</v>
      </c>
      <c r="Q22" s="228">
        <v>5.8</v>
      </c>
      <c r="R22" s="228">
        <v>5.9</v>
      </c>
      <c r="S22" s="300">
        <v>7.1</v>
      </c>
      <c r="T22" s="84">
        <v>5.7</v>
      </c>
      <c r="U22" s="231">
        <v>6</v>
      </c>
      <c r="V22" s="65">
        <v>5.7</v>
      </c>
      <c r="W22" s="61">
        <v>5.1</v>
      </c>
      <c r="X22" s="65">
        <v>6</v>
      </c>
      <c r="Y22" s="299">
        <v>6.4</v>
      </c>
      <c r="Z22" s="40">
        <f t="shared" si="0"/>
        <v>6.1645161290322585</v>
      </c>
      <c r="AA22" s="65">
        <v>5.2</v>
      </c>
      <c r="AB22" s="65">
        <v>6.2</v>
      </c>
      <c r="AC22" s="235">
        <v>6.3</v>
      </c>
      <c r="AD22" s="65"/>
      <c r="AE22" s="65"/>
      <c r="AF22" s="86"/>
      <c r="AG22" s="85">
        <v>5.7</v>
      </c>
      <c r="AH22" s="231">
        <v>5.8</v>
      </c>
      <c r="AI22" s="231">
        <v>5</v>
      </c>
      <c r="AJ22" s="231">
        <v>5</v>
      </c>
      <c r="AK22" s="231">
        <v>6.9</v>
      </c>
      <c r="AL22" s="86"/>
      <c r="AM22" s="86"/>
    </row>
    <row r="23" spans="1:39" s="200" customFormat="1" ht="22.5" customHeight="1">
      <c r="A23" s="186">
        <v>13</v>
      </c>
      <c r="B23" s="187" t="s">
        <v>150</v>
      </c>
      <c r="C23" s="188" t="s">
        <v>151</v>
      </c>
      <c r="D23" s="189">
        <v>37537</v>
      </c>
      <c r="E23" s="190">
        <v>8.7</v>
      </c>
      <c r="F23" s="191">
        <v>8.8</v>
      </c>
      <c r="G23" s="192">
        <v>8.2</v>
      </c>
      <c r="H23" s="193">
        <v>8</v>
      </c>
      <c r="I23" s="301">
        <v>5.4</v>
      </c>
      <c r="J23" s="192">
        <v>8</v>
      </c>
      <c r="K23" s="196">
        <v>8.2</v>
      </c>
      <c r="L23" s="193">
        <v>7.6</v>
      </c>
      <c r="M23" s="141">
        <v>6.5</v>
      </c>
      <c r="N23" s="198">
        <f t="shared" si="1"/>
        <v>7.819047619047619</v>
      </c>
      <c r="O23" s="319">
        <v>6.3</v>
      </c>
      <c r="P23" s="193">
        <v>6.4</v>
      </c>
      <c r="Q23" s="141">
        <v>5.7</v>
      </c>
      <c r="R23" s="197">
        <v>4.5</v>
      </c>
      <c r="S23" s="197">
        <v>4</v>
      </c>
      <c r="T23" s="223">
        <v>5.6</v>
      </c>
      <c r="U23" s="230">
        <v>5.8</v>
      </c>
      <c r="V23" s="144">
        <v>5.8</v>
      </c>
      <c r="W23" s="141">
        <v>5.4</v>
      </c>
      <c r="X23" s="144">
        <v>6</v>
      </c>
      <c r="Y23" s="302">
        <v>2.9</v>
      </c>
      <c r="Z23" s="198">
        <f t="shared" si="0"/>
        <v>4.990322580645161</v>
      </c>
      <c r="AA23" s="144">
        <v>5.9</v>
      </c>
      <c r="AB23" s="144">
        <v>5.8</v>
      </c>
      <c r="AC23" s="141">
        <v>6.1</v>
      </c>
      <c r="AD23" s="144"/>
      <c r="AE23" s="144"/>
      <c r="AF23" s="199"/>
      <c r="AG23" s="205">
        <v>5.5</v>
      </c>
      <c r="AH23" s="230">
        <v>0</v>
      </c>
      <c r="AI23" s="230">
        <v>5.8</v>
      </c>
      <c r="AJ23" s="230">
        <v>0</v>
      </c>
      <c r="AK23" s="230">
        <v>0</v>
      </c>
      <c r="AL23" s="199"/>
      <c r="AM23" s="199"/>
    </row>
    <row r="24" spans="1:39" s="2" customFormat="1" ht="19.5" customHeight="1">
      <c r="A24" s="29"/>
      <c r="B24" s="30"/>
      <c r="C24" s="30"/>
      <c r="D24" s="28" t="s">
        <v>75</v>
      </c>
      <c r="E24" s="19">
        <f aca="true" t="shared" si="2" ref="E24:M24">COUNTIF(E19:E23,"&lt;5")</f>
        <v>0</v>
      </c>
      <c r="F24" s="48">
        <f t="shared" si="2"/>
        <v>0</v>
      </c>
      <c r="G24" s="19">
        <f>COUNTIF(G19:G23,"&lt;5")</f>
        <v>0</v>
      </c>
      <c r="H24" s="19">
        <f>COUNTIF(H19:H23,"&lt;5")</f>
        <v>0</v>
      </c>
      <c r="I24" s="19">
        <f t="shared" si="2"/>
        <v>1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31"/>
      <c r="O24" s="19">
        <f>COUNTIF(O19:O23,"&lt;5")</f>
        <v>1</v>
      </c>
      <c r="P24" s="19">
        <f>COUNTIF(P19:P23,"&lt;5")</f>
        <v>1</v>
      </c>
      <c r="Q24" s="48">
        <f>COUNTIF(Q11:Q23,"&lt;5")</f>
        <v>4</v>
      </c>
      <c r="R24" s="48"/>
      <c r="S24" s="48"/>
      <c r="T24" s="19">
        <f>COUNTIF(T11:T23,"&lt;5")</f>
        <v>4</v>
      </c>
      <c r="U24" s="234">
        <f>COUNTIF(AG19:AG23,"&lt;5")</f>
        <v>1</v>
      </c>
      <c r="V24" s="234"/>
      <c r="W24" s="234"/>
      <c r="X24" s="234"/>
      <c r="Y24" s="19">
        <f>COUNTIF(Y11:Y23,"&lt;5")</f>
        <v>5</v>
      </c>
      <c r="Z24" s="19">
        <f aca="true" t="shared" si="3" ref="Z24:AK24">COUNTIF(Z11:Z23,"&lt;5")</f>
        <v>5</v>
      </c>
      <c r="AA24" s="19">
        <f t="shared" si="3"/>
        <v>4</v>
      </c>
      <c r="AB24" s="19">
        <f t="shared" si="3"/>
        <v>4</v>
      </c>
      <c r="AC24" s="19">
        <f t="shared" si="3"/>
        <v>4</v>
      </c>
      <c r="AD24" s="19">
        <f t="shared" si="3"/>
        <v>0</v>
      </c>
      <c r="AE24" s="19">
        <f t="shared" si="3"/>
        <v>0</v>
      </c>
      <c r="AF24" s="19">
        <f t="shared" si="3"/>
        <v>0</v>
      </c>
      <c r="AG24" s="19">
        <f t="shared" si="3"/>
        <v>4</v>
      </c>
      <c r="AH24" s="19">
        <f t="shared" si="3"/>
        <v>5</v>
      </c>
      <c r="AI24" s="19">
        <f t="shared" si="3"/>
        <v>4</v>
      </c>
      <c r="AJ24" s="19">
        <f t="shared" si="3"/>
        <v>5</v>
      </c>
      <c r="AK24" s="19">
        <f t="shared" si="3"/>
        <v>5</v>
      </c>
      <c r="AL24" s="32"/>
      <c r="AM24" s="32"/>
    </row>
    <row r="25" spans="1:39" ht="16.5">
      <c r="A25" s="33" t="s">
        <v>2</v>
      </c>
      <c r="B25" s="33"/>
      <c r="C25" s="33"/>
      <c r="D25" s="15" t="s">
        <v>45</v>
      </c>
      <c r="E25" s="34">
        <f aca="true" t="shared" si="4" ref="E25:M25">COUNTIF(E19:E23,"HL")</f>
        <v>0</v>
      </c>
      <c r="F25" s="49">
        <f t="shared" si="4"/>
        <v>0</v>
      </c>
      <c r="G25" s="34">
        <f>COUNTIF(G19:G23,"HL")</f>
        <v>0</v>
      </c>
      <c r="H25" s="34">
        <f>COUNTIF(H19:H23,"HL")</f>
        <v>0</v>
      </c>
      <c r="I25" s="34">
        <f t="shared" si="4"/>
        <v>0</v>
      </c>
      <c r="J25" s="34">
        <f t="shared" si="4"/>
        <v>0</v>
      </c>
      <c r="K25" s="34">
        <f t="shared" si="4"/>
        <v>0</v>
      </c>
      <c r="L25" s="34">
        <f t="shared" si="4"/>
        <v>0</v>
      </c>
      <c r="M25" s="34">
        <f t="shared" si="4"/>
        <v>0</v>
      </c>
      <c r="N25" s="16"/>
      <c r="O25" s="34">
        <f aca="true" t="shared" si="5" ref="O25:AK25">COUNTIF(O19:O23,"HL")</f>
        <v>0</v>
      </c>
      <c r="P25" s="34">
        <f t="shared" si="5"/>
        <v>0</v>
      </c>
      <c r="Q25" s="49">
        <f t="shared" si="5"/>
        <v>0</v>
      </c>
      <c r="R25" s="49"/>
      <c r="S25" s="49"/>
      <c r="T25" s="34">
        <f t="shared" si="5"/>
        <v>0</v>
      </c>
      <c r="U25" s="34">
        <f>COUNTIF(AG19:AG23,"HL")</f>
        <v>0</v>
      </c>
      <c r="V25" s="34"/>
      <c r="W25" s="34"/>
      <c r="X25" s="34"/>
      <c r="Y25" s="34">
        <f t="shared" si="5"/>
        <v>0</v>
      </c>
      <c r="Z25" s="34">
        <f t="shared" si="5"/>
        <v>0</v>
      </c>
      <c r="AA25" s="34">
        <f t="shared" si="5"/>
        <v>0</v>
      </c>
      <c r="AB25" s="34">
        <f t="shared" si="5"/>
        <v>0</v>
      </c>
      <c r="AC25" s="34">
        <f t="shared" si="5"/>
        <v>0</v>
      </c>
      <c r="AD25" s="34">
        <f t="shared" si="5"/>
        <v>0</v>
      </c>
      <c r="AE25" s="34">
        <f t="shared" si="5"/>
        <v>0</v>
      </c>
      <c r="AF25" s="34">
        <f t="shared" si="5"/>
        <v>0</v>
      </c>
      <c r="AG25" s="34">
        <f t="shared" si="5"/>
        <v>0</v>
      </c>
      <c r="AH25" s="34">
        <f t="shared" si="5"/>
        <v>0</v>
      </c>
      <c r="AI25" s="34">
        <f t="shared" si="5"/>
        <v>0</v>
      </c>
      <c r="AJ25" s="34">
        <f t="shared" si="5"/>
        <v>0</v>
      </c>
      <c r="AK25" s="34">
        <f t="shared" si="5"/>
        <v>0</v>
      </c>
      <c r="AL25" s="16"/>
      <c r="AM25" s="16"/>
    </row>
    <row r="26" spans="2:3" ht="15">
      <c r="B26" s="3" t="s">
        <v>25</v>
      </c>
      <c r="C26" s="4" t="s">
        <v>45</v>
      </c>
    </row>
    <row r="27" spans="2:3" ht="12.75">
      <c r="B27" s="6" t="s">
        <v>26</v>
      </c>
      <c r="C27" s="6" t="s">
        <v>27</v>
      </c>
    </row>
    <row r="28" spans="2:3" ht="12.75">
      <c r="B28" s="6" t="s">
        <v>28</v>
      </c>
      <c r="C28" s="6" t="s">
        <v>29</v>
      </c>
    </row>
    <row r="29" spans="2:3" ht="12.75">
      <c r="B29" s="9" t="s">
        <v>56</v>
      </c>
      <c r="C29" s="9" t="s">
        <v>57</v>
      </c>
    </row>
    <row r="30" spans="1:19" ht="22.5" customHeight="1">
      <c r="A30" s="488" t="s">
        <v>77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</row>
  </sheetData>
  <sheetProtection/>
  <mergeCells count="17">
    <mergeCell ref="A1:D1"/>
    <mergeCell ref="A5:Q5"/>
    <mergeCell ref="E1:Q1"/>
    <mergeCell ref="E2:Q2"/>
    <mergeCell ref="A30:S30"/>
    <mergeCell ref="D7:D10"/>
    <mergeCell ref="A2:D2"/>
    <mergeCell ref="A6:AG6"/>
    <mergeCell ref="A7:A10"/>
    <mergeCell ref="B7:C10"/>
    <mergeCell ref="E7:M7"/>
    <mergeCell ref="AM7:AM8"/>
    <mergeCell ref="AL7:AL8"/>
    <mergeCell ref="N7:N8"/>
    <mergeCell ref="Z7:Z8"/>
    <mergeCell ref="O7:Y7"/>
    <mergeCell ref="AA7:AK7"/>
  </mergeCells>
  <printOptions/>
  <pageMargins left="0.57" right="0.4" top="0.7480314960629921" bottom="0.4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I1">
      <selection activeCell="AM8" sqref="AM8:AM12"/>
    </sheetView>
  </sheetViews>
  <sheetFormatPr defaultColWidth="9.33203125" defaultRowHeight="12.75"/>
  <cols>
    <col min="1" max="1" width="4.83203125" style="9" bestFit="1" customWidth="1"/>
    <col min="2" max="2" width="25.16015625" style="9" bestFit="1" customWidth="1"/>
    <col min="3" max="3" width="8.66015625" style="9" bestFit="1" customWidth="1"/>
    <col min="4" max="4" width="8" style="9" customWidth="1"/>
    <col min="5" max="5" width="15.33203125" style="9" bestFit="1" customWidth="1"/>
    <col min="6" max="6" width="14.33203125" style="9" bestFit="1" customWidth="1"/>
    <col min="7" max="8" width="5.66015625" style="9" bestFit="1" customWidth="1"/>
    <col min="9" max="9" width="6.16015625" style="94" bestFit="1" customWidth="1"/>
    <col min="10" max="12" width="5.66015625" style="94" bestFit="1" customWidth="1"/>
    <col min="13" max="15" width="5.66015625" style="9" bestFit="1" customWidth="1"/>
    <col min="16" max="17" width="5.66015625" style="18" bestFit="1" customWidth="1"/>
    <col min="18" max="18" width="7.83203125" style="9" bestFit="1" customWidth="1"/>
    <col min="19" max="19" width="8.66015625" style="9" customWidth="1"/>
    <col min="20" max="20" width="8.5" style="50" customWidth="1"/>
    <col min="21" max="22" width="5.66015625" style="50" bestFit="1" customWidth="1"/>
    <col min="23" max="23" width="5.66015625" style="9" bestFit="1" customWidth="1"/>
    <col min="24" max="24" width="13.33203125" style="9" customWidth="1"/>
    <col min="25" max="26" width="5.66015625" style="9" bestFit="1" customWidth="1"/>
    <col min="27" max="27" width="9.5" style="9" customWidth="1"/>
    <col min="28" max="28" width="5.66015625" style="9" bestFit="1" customWidth="1"/>
    <col min="29" max="29" width="7.83203125" style="9" bestFit="1" customWidth="1"/>
    <col min="30" max="30" width="8" style="9" bestFit="1" customWidth="1"/>
    <col min="31" max="31" width="5.33203125" style="9" bestFit="1" customWidth="1"/>
    <col min="32" max="32" width="8" style="9" bestFit="1" customWidth="1"/>
    <col min="33" max="33" width="5.33203125" style="9" bestFit="1" customWidth="1"/>
    <col min="34" max="34" width="4.5" style="9" bestFit="1" customWidth="1"/>
    <col min="35" max="35" width="5.33203125" style="9" bestFit="1" customWidth="1"/>
    <col min="36" max="36" width="11.5" style="9" bestFit="1" customWidth="1"/>
    <col min="37" max="37" width="7.83203125" style="9" bestFit="1" customWidth="1"/>
    <col min="38" max="38" width="9.83203125" style="9" customWidth="1"/>
    <col min="39" max="39" width="12.16015625" style="9" bestFit="1" customWidth="1"/>
    <col min="40" max="16384" width="9.33203125" style="9" customWidth="1"/>
  </cols>
  <sheetData>
    <row r="1" spans="1:39" s="404" customFormat="1" ht="16.5">
      <c r="A1" s="498" t="s">
        <v>44</v>
      </c>
      <c r="B1" s="498"/>
      <c r="C1" s="498"/>
      <c r="D1" s="498"/>
      <c r="E1" s="418"/>
      <c r="F1" s="418"/>
      <c r="G1" s="418"/>
      <c r="H1" s="418"/>
      <c r="I1" s="490" t="s">
        <v>7</v>
      </c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03"/>
      <c r="U1" s="403"/>
      <c r="V1" s="403"/>
      <c r="W1" s="10"/>
      <c r="X1" s="10"/>
      <c r="Y1" s="10"/>
      <c r="Z1" s="10"/>
      <c r="AA1" s="10"/>
      <c r="AB1" s="10"/>
      <c r="AC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404" customFormat="1" ht="16.5">
      <c r="A2" s="490" t="s">
        <v>8</v>
      </c>
      <c r="B2" s="490"/>
      <c r="C2" s="490"/>
      <c r="D2" s="490"/>
      <c r="E2" s="10"/>
      <c r="F2" s="10"/>
      <c r="G2" s="10"/>
      <c r="H2" s="10"/>
      <c r="I2" s="490" t="s">
        <v>6</v>
      </c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03"/>
      <c r="U2" s="403"/>
      <c r="V2" s="403"/>
      <c r="W2" s="405"/>
      <c r="X2" s="405"/>
      <c r="Y2" s="405"/>
      <c r="Z2" s="405"/>
      <c r="AA2" s="405"/>
      <c r="AB2" s="405"/>
      <c r="AC2" s="405"/>
      <c r="AE2" s="405"/>
      <c r="AF2" s="405"/>
      <c r="AG2" s="405"/>
      <c r="AH2" s="405"/>
      <c r="AI2" s="405"/>
      <c r="AJ2" s="405"/>
      <c r="AK2" s="405"/>
      <c r="AL2" s="405"/>
      <c r="AM2" s="405"/>
    </row>
    <row r="3" spans="7:38" ht="9.75" customHeight="1">
      <c r="G3" s="10"/>
      <c r="H3" s="10"/>
      <c r="I3" s="92"/>
      <c r="J3" s="92"/>
      <c r="K3" s="92"/>
      <c r="L3" s="92"/>
      <c r="M3" s="10"/>
      <c r="N3" s="10"/>
      <c r="O3" s="12"/>
      <c r="P3" s="12"/>
      <c r="Q3" s="12"/>
      <c r="R3" s="12"/>
      <c r="S3" s="12"/>
      <c r="T3" s="360"/>
      <c r="U3" s="360"/>
      <c r="V3" s="360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7"/>
      <c r="AJ3" s="7"/>
      <c r="AK3" s="7"/>
      <c r="AL3" s="7"/>
    </row>
    <row r="4" spans="7:38" ht="9.75" customHeight="1">
      <c r="G4" s="10"/>
      <c r="H4" s="10"/>
      <c r="I4" s="92"/>
      <c r="J4" s="92"/>
      <c r="K4" s="92"/>
      <c r="L4" s="92"/>
      <c r="M4" s="10"/>
      <c r="N4" s="10"/>
      <c r="O4" s="12"/>
      <c r="P4" s="12"/>
      <c r="Q4" s="12"/>
      <c r="R4" s="12"/>
      <c r="S4" s="12"/>
      <c r="T4" s="360"/>
      <c r="U4" s="360"/>
      <c r="V4" s="360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7"/>
      <c r="AJ4" s="7"/>
      <c r="AK4" s="7"/>
      <c r="AL4" s="7"/>
    </row>
    <row r="5" spans="1:36" ht="18.75">
      <c r="A5" s="488" t="s">
        <v>243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</row>
    <row r="6" spans="1:36" ht="18.75">
      <c r="A6" s="530" t="s">
        <v>260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</row>
    <row r="7" spans="1:38" ht="12.75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350"/>
      <c r="AG7" s="350"/>
      <c r="AH7" s="350"/>
      <c r="AI7" s="14"/>
      <c r="AJ7" s="14"/>
      <c r="AK7" s="14"/>
      <c r="AL7" s="14"/>
    </row>
    <row r="8" spans="1:39" s="357" customFormat="1" ht="24" customHeight="1">
      <c r="A8" s="508" t="s">
        <v>1</v>
      </c>
      <c r="B8" s="511" t="s">
        <v>10</v>
      </c>
      <c r="C8" s="512"/>
      <c r="D8" s="517" t="s">
        <v>261</v>
      </c>
      <c r="E8" s="508" t="s">
        <v>5</v>
      </c>
      <c r="F8" s="524" t="s">
        <v>62</v>
      </c>
      <c r="G8" s="501" t="s">
        <v>255</v>
      </c>
      <c r="H8" s="502"/>
      <c r="I8" s="503" t="s">
        <v>245</v>
      </c>
      <c r="J8" s="504"/>
      <c r="K8" s="504"/>
      <c r="L8" s="504"/>
      <c r="M8" s="504"/>
      <c r="N8" s="504"/>
      <c r="O8" s="504"/>
      <c r="P8" s="504"/>
      <c r="Q8" s="504"/>
      <c r="R8" s="478" t="s">
        <v>248</v>
      </c>
      <c r="S8" s="504" t="s">
        <v>244</v>
      </c>
      <c r="T8" s="504"/>
      <c r="U8" s="504"/>
      <c r="V8" s="504"/>
      <c r="W8" s="504"/>
      <c r="X8" s="504"/>
      <c r="Y8" s="504"/>
      <c r="Z8" s="504"/>
      <c r="AA8" s="504"/>
      <c r="AB8" s="504"/>
      <c r="AC8" s="478" t="s">
        <v>247</v>
      </c>
      <c r="AD8" s="504" t="s">
        <v>32</v>
      </c>
      <c r="AE8" s="504"/>
      <c r="AF8" s="504"/>
      <c r="AG8" s="504"/>
      <c r="AH8" s="504"/>
      <c r="AI8" s="504"/>
      <c r="AJ8" s="504"/>
      <c r="AK8" s="478" t="s">
        <v>249</v>
      </c>
      <c r="AL8" s="399"/>
      <c r="AM8" s="520" t="s">
        <v>2</v>
      </c>
    </row>
    <row r="9" spans="1:39" s="2" customFormat="1" ht="25.5" customHeight="1">
      <c r="A9" s="509"/>
      <c r="B9" s="513"/>
      <c r="C9" s="514"/>
      <c r="D9" s="518"/>
      <c r="E9" s="509"/>
      <c r="F9" s="525"/>
      <c r="G9" s="361">
        <v>1</v>
      </c>
      <c r="H9" s="362">
        <v>2</v>
      </c>
      <c r="I9" s="363">
        <v>3</v>
      </c>
      <c r="J9" s="361">
        <v>4</v>
      </c>
      <c r="K9" s="361">
        <v>5</v>
      </c>
      <c r="L9" s="361">
        <v>6</v>
      </c>
      <c r="M9" s="361">
        <v>7</v>
      </c>
      <c r="N9" s="361">
        <v>8</v>
      </c>
      <c r="O9" s="361">
        <v>9</v>
      </c>
      <c r="P9" s="361">
        <v>10</v>
      </c>
      <c r="Q9" s="361">
        <v>11</v>
      </c>
      <c r="R9" s="499"/>
      <c r="S9" s="35">
        <v>12</v>
      </c>
      <c r="T9" s="35">
        <v>13</v>
      </c>
      <c r="U9" s="35">
        <v>14</v>
      </c>
      <c r="V9" s="35">
        <v>15</v>
      </c>
      <c r="W9" s="35">
        <v>16</v>
      </c>
      <c r="X9" s="35">
        <v>17</v>
      </c>
      <c r="Y9" s="35">
        <v>18</v>
      </c>
      <c r="Z9" s="35">
        <v>19</v>
      </c>
      <c r="AA9" s="35">
        <v>20</v>
      </c>
      <c r="AB9" s="35">
        <v>21</v>
      </c>
      <c r="AC9" s="499"/>
      <c r="AD9" s="400">
        <v>22</v>
      </c>
      <c r="AE9" s="400">
        <v>23</v>
      </c>
      <c r="AF9" s="400">
        <v>24</v>
      </c>
      <c r="AG9" s="400">
        <v>25</v>
      </c>
      <c r="AH9" s="400">
        <v>26</v>
      </c>
      <c r="AI9" s="400">
        <v>27</v>
      </c>
      <c r="AJ9" s="400">
        <v>28</v>
      </c>
      <c r="AK9" s="499"/>
      <c r="AL9" s="401"/>
      <c r="AM9" s="521"/>
    </row>
    <row r="10" spans="1:39" s="2" customFormat="1" ht="150.75" customHeight="1">
      <c r="A10" s="510"/>
      <c r="B10" s="515"/>
      <c r="C10" s="516"/>
      <c r="D10" s="519"/>
      <c r="E10" s="510"/>
      <c r="F10" s="526"/>
      <c r="G10" s="358" t="s">
        <v>155</v>
      </c>
      <c r="H10" s="364" t="s">
        <v>207</v>
      </c>
      <c r="I10" s="365" t="s">
        <v>246</v>
      </c>
      <c r="J10" s="358" t="s">
        <v>60</v>
      </c>
      <c r="K10" s="358" t="s">
        <v>34</v>
      </c>
      <c r="L10" s="371" t="s">
        <v>190</v>
      </c>
      <c r="M10" s="358" t="s">
        <v>17</v>
      </c>
      <c r="N10" s="359" t="s">
        <v>61</v>
      </c>
      <c r="O10" s="366" t="s">
        <v>16</v>
      </c>
      <c r="P10" s="358" t="s">
        <v>14</v>
      </c>
      <c r="Q10" s="358" t="s">
        <v>63</v>
      </c>
      <c r="R10" s="499"/>
      <c r="S10" s="359" t="s">
        <v>251</v>
      </c>
      <c r="T10" s="359" t="s">
        <v>250</v>
      </c>
      <c r="U10" s="358" t="s">
        <v>37</v>
      </c>
      <c r="V10" s="358" t="s">
        <v>18</v>
      </c>
      <c r="W10" s="359" t="s">
        <v>38</v>
      </c>
      <c r="X10" s="359" t="s">
        <v>252</v>
      </c>
      <c r="Y10" s="358" t="s">
        <v>159</v>
      </c>
      <c r="Z10" s="358" t="s">
        <v>36</v>
      </c>
      <c r="AA10" s="367" t="s">
        <v>253</v>
      </c>
      <c r="AB10" s="358" t="s">
        <v>41</v>
      </c>
      <c r="AC10" s="499"/>
      <c r="AD10" s="359" t="s">
        <v>254</v>
      </c>
      <c r="AE10" s="359" t="s">
        <v>40</v>
      </c>
      <c r="AF10" s="359" t="s">
        <v>235</v>
      </c>
      <c r="AG10" s="359" t="s">
        <v>263</v>
      </c>
      <c r="AH10" s="359" t="s">
        <v>43</v>
      </c>
      <c r="AI10" s="359" t="s">
        <v>256</v>
      </c>
      <c r="AJ10" s="359" t="s">
        <v>257</v>
      </c>
      <c r="AK10" s="499"/>
      <c r="AL10" s="401" t="s">
        <v>259</v>
      </c>
      <c r="AM10" s="521"/>
    </row>
    <row r="11" spans="1:39" s="382" customFormat="1" ht="25.5" customHeight="1">
      <c r="A11" s="412"/>
      <c r="B11" s="527" t="s">
        <v>241</v>
      </c>
      <c r="C11" s="528"/>
      <c r="D11" s="528"/>
      <c r="E11" s="528"/>
      <c r="F11" s="529"/>
      <c r="G11" s="374">
        <v>45</v>
      </c>
      <c r="H11" s="375">
        <v>30</v>
      </c>
      <c r="I11" s="376">
        <v>90</v>
      </c>
      <c r="J11" s="377">
        <v>45</v>
      </c>
      <c r="K11" s="377">
        <v>30</v>
      </c>
      <c r="L11" s="378">
        <v>45</v>
      </c>
      <c r="M11" s="377">
        <v>30</v>
      </c>
      <c r="N11" s="374">
        <v>30</v>
      </c>
      <c r="O11" s="379">
        <v>15</v>
      </c>
      <c r="P11" s="380">
        <v>30</v>
      </c>
      <c r="Q11" s="377">
        <v>30</v>
      </c>
      <c r="R11" s="500"/>
      <c r="S11" s="374">
        <v>30</v>
      </c>
      <c r="T11" s="374">
        <v>60</v>
      </c>
      <c r="U11" s="377">
        <v>60</v>
      </c>
      <c r="V11" s="377">
        <v>90</v>
      </c>
      <c r="W11" s="374">
        <v>75</v>
      </c>
      <c r="X11" s="374">
        <v>45</v>
      </c>
      <c r="Y11" s="377">
        <v>60</v>
      </c>
      <c r="Z11" s="377">
        <v>30</v>
      </c>
      <c r="AA11" s="374">
        <v>30</v>
      </c>
      <c r="AB11" s="377">
        <v>120</v>
      </c>
      <c r="AC11" s="500"/>
      <c r="AD11" s="374">
        <v>45</v>
      </c>
      <c r="AE11" s="374">
        <v>30</v>
      </c>
      <c r="AF11" s="374">
        <v>45</v>
      </c>
      <c r="AG11" s="374">
        <v>120</v>
      </c>
      <c r="AH11" s="381">
        <v>160</v>
      </c>
      <c r="AI11" s="381">
        <v>600</v>
      </c>
      <c r="AJ11" s="381">
        <v>240</v>
      </c>
      <c r="AK11" s="500"/>
      <c r="AL11" s="402"/>
      <c r="AM11" s="521"/>
    </row>
    <row r="12" spans="1:39" s="382" customFormat="1" ht="22.5" customHeight="1">
      <c r="A12" s="412"/>
      <c r="B12" s="527" t="s">
        <v>242</v>
      </c>
      <c r="C12" s="528"/>
      <c r="D12" s="528"/>
      <c r="E12" s="528"/>
      <c r="F12" s="529"/>
      <c r="G12" s="374">
        <v>3</v>
      </c>
      <c r="H12" s="375">
        <v>2</v>
      </c>
      <c r="I12" s="376">
        <v>6</v>
      </c>
      <c r="J12" s="377">
        <v>3</v>
      </c>
      <c r="K12" s="377">
        <v>2</v>
      </c>
      <c r="L12" s="378">
        <v>3</v>
      </c>
      <c r="M12" s="377">
        <v>2</v>
      </c>
      <c r="N12" s="374">
        <v>2</v>
      </c>
      <c r="O12" s="379">
        <v>1</v>
      </c>
      <c r="P12" s="380">
        <v>2</v>
      </c>
      <c r="Q12" s="383">
        <v>2</v>
      </c>
      <c r="R12" s="384">
        <f>SUM(I12:Q12)</f>
        <v>23</v>
      </c>
      <c r="S12" s="374">
        <v>2</v>
      </c>
      <c r="T12" s="374">
        <v>4</v>
      </c>
      <c r="U12" s="383">
        <v>4</v>
      </c>
      <c r="V12" s="383">
        <v>6</v>
      </c>
      <c r="W12" s="374">
        <v>5</v>
      </c>
      <c r="X12" s="385">
        <v>2</v>
      </c>
      <c r="Y12" s="383">
        <v>4</v>
      </c>
      <c r="Z12" s="383">
        <v>2</v>
      </c>
      <c r="AA12" s="374">
        <v>2</v>
      </c>
      <c r="AB12" s="377">
        <v>3</v>
      </c>
      <c r="AC12" s="384">
        <f>SUM(S12:AB12)</f>
        <v>34</v>
      </c>
      <c r="AD12" s="385">
        <v>3</v>
      </c>
      <c r="AE12" s="374">
        <v>2</v>
      </c>
      <c r="AF12" s="374">
        <v>3</v>
      </c>
      <c r="AG12" s="374">
        <v>3</v>
      </c>
      <c r="AH12" s="381">
        <v>4</v>
      </c>
      <c r="AI12" s="381">
        <v>15</v>
      </c>
      <c r="AJ12" s="381">
        <v>6</v>
      </c>
      <c r="AK12" s="386">
        <f>SUM(AD12:AJ12)</f>
        <v>36</v>
      </c>
      <c r="AL12" s="386">
        <f>R12+AC12+AK12</f>
        <v>93</v>
      </c>
      <c r="AM12" s="522"/>
    </row>
    <row r="13" spans="1:39" s="368" customFormat="1" ht="27.75" customHeight="1">
      <c r="A13" s="126">
        <v>1</v>
      </c>
      <c r="B13" s="97" t="s">
        <v>163</v>
      </c>
      <c r="C13" s="419" t="s">
        <v>164</v>
      </c>
      <c r="D13" s="108" t="s">
        <v>0</v>
      </c>
      <c r="E13" s="109" t="s">
        <v>184</v>
      </c>
      <c r="F13" s="108" t="s">
        <v>95</v>
      </c>
      <c r="G13" s="61">
        <v>6</v>
      </c>
      <c r="H13" s="352">
        <v>8.7</v>
      </c>
      <c r="I13" s="390">
        <v>8.3</v>
      </c>
      <c r="J13" s="237">
        <v>6</v>
      </c>
      <c r="K13" s="237">
        <v>7.3</v>
      </c>
      <c r="L13" s="119">
        <v>8.1</v>
      </c>
      <c r="M13" s="252">
        <v>7.7</v>
      </c>
      <c r="N13" s="237">
        <v>7.6</v>
      </c>
      <c r="O13" s="391">
        <v>8.2</v>
      </c>
      <c r="P13" s="119">
        <v>8.4</v>
      </c>
      <c r="Q13" s="61">
        <v>7.8</v>
      </c>
      <c r="R13" s="373">
        <f>SUMPRODUCT($I$12:$Q$12,I13:Q13)/$R$12</f>
        <v>7.734782608695652</v>
      </c>
      <c r="S13" s="61">
        <v>6</v>
      </c>
      <c r="T13" s="392">
        <v>6.7</v>
      </c>
      <c r="U13" s="61">
        <v>5.6</v>
      </c>
      <c r="V13" s="61">
        <v>6.1</v>
      </c>
      <c r="W13" s="393">
        <v>5.4</v>
      </c>
      <c r="X13" s="61">
        <v>6</v>
      </c>
      <c r="Y13" s="61">
        <v>7.3</v>
      </c>
      <c r="Z13" s="61">
        <v>5.6</v>
      </c>
      <c r="AA13" s="61">
        <v>6.2</v>
      </c>
      <c r="AB13" s="61">
        <v>5.8</v>
      </c>
      <c r="AC13" s="370">
        <f aca="true" t="shared" si="0" ref="AC13:AC24">SUMPRODUCT($S$12:$AB$12,S13:AB13)/$AC$12</f>
        <v>6.088235294117646</v>
      </c>
      <c r="AD13" s="61">
        <v>6</v>
      </c>
      <c r="AE13" s="61">
        <v>6.2</v>
      </c>
      <c r="AF13" s="61">
        <v>5.6</v>
      </c>
      <c r="AG13" s="372">
        <v>6.8</v>
      </c>
      <c r="AH13" s="351">
        <v>6.9</v>
      </c>
      <c r="AI13" s="389">
        <v>7.6</v>
      </c>
      <c r="AJ13" s="387">
        <v>6.9</v>
      </c>
      <c r="AK13" s="354">
        <f aca="true" t="shared" si="1" ref="AK13:AK19">(SUMPRODUCT($AD$12:$AJ$12,AD13:AJ13)/$AK$12)</f>
        <v>6.961111111111111</v>
      </c>
      <c r="AL13" s="407">
        <v>6.83333333333333</v>
      </c>
      <c r="AM13" s="428"/>
    </row>
    <row r="14" spans="1:39" s="368" customFormat="1" ht="27.75" customHeight="1">
      <c r="A14" s="126">
        <v>2</v>
      </c>
      <c r="B14" s="97" t="s">
        <v>165</v>
      </c>
      <c r="C14" s="419" t="s">
        <v>166</v>
      </c>
      <c r="D14" s="108" t="s">
        <v>0</v>
      </c>
      <c r="E14" s="109">
        <v>37821</v>
      </c>
      <c r="F14" s="108" t="s">
        <v>178</v>
      </c>
      <c r="G14" s="119">
        <v>6</v>
      </c>
      <c r="H14" s="352">
        <v>8.4</v>
      </c>
      <c r="I14" s="388">
        <v>6.7</v>
      </c>
      <c r="J14" s="119">
        <v>6</v>
      </c>
      <c r="K14" s="119">
        <v>6.6</v>
      </c>
      <c r="L14" s="119">
        <v>5.3</v>
      </c>
      <c r="M14" s="61">
        <v>5.9</v>
      </c>
      <c r="N14" s="119">
        <v>7.5</v>
      </c>
      <c r="O14" s="394">
        <v>8.4</v>
      </c>
      <c r="P14" s="119">
        <v>7.3</v>
      </c>
      <c r="Q14" s="61">
        <v>6.9</v>
      </c>
      <c r="R14" s="370">
        <f aca="true" t="shared" si="2" ref="R14:R24">SUMPRODUCT($I$12:$Q$12,I14:Q14)/$R$12</f>
        <v>6.560869565217393</v>
      </c>
      <c r="S14" s="61">
        <v>5.6</v>
      </c>
      <c r="T14" s="392">
        <v>5.6</v>
      </c>
      <c r="U14" s="61">
        <v>5.4</v>
      </c>
      <c r="V14" s="61">
        <v>7.9</v>
      </c>
      <c r="W14" s="393">
        <v>5.4</v>
      </c>
      <c r="X14" s="61">
        <v>5.4</v>
      </c>
      <c r="Y14" s="61">
        <v>6.9</v>
      </c>
      <c r="Z14" s="61">
        <v>5.6</v>
      </c>
      <c r="AA14" s="61">
        <v>5.6</v>
      </c>
      <c r="AB14" s="61">
        <v>5.8</v>
      </c>
      <c r="AC14" s="370">
        <f t="shared" si="0"/>
        <v>6.1117647058823525</v>
      </c>
      <c r="AD14" s="61">
        <v>6.6</v>
      </c>
      <c r="AE14" s="61">
        <v>6</v>
      </c>
      <c r="AF14" s="61">
        <v>5.4</v>
      </c>
      <c r="AG14" s="372">
        <v>6.2</v>
      </c>
      <c r="AH14" s="351">
        <v>6.1</v>
      </c>
      <c r="AI14" s="389">
        <v>5.7</v>
      </c>
      <c r="AJ14" s="387">
        <v>6.5</v>
      </c>
      <c r="AK14" s="354">
        <f t="shared" si="1"/>
        <v>5.986111111111111</v>
      </c>
      <c r="AL14" s="407">
        <v>6.174193548387097</v>
      </c>
      <c r="AM14" s="428"/>
    </row>
    <row r="15" spans="1:39" s="368" customFormat="1" ht="27.75" customHeight="1">
      <c r="A15" s="126">
        <v>3</v>
      </c>
      <c r="B15" s="97" t="s">
        <v>168</v>
      </c>
      <c r="C15" s="419" t="s">
        <v>102</v>
      </c>
      <c r="D15" s="108" t="s">
        <v>0</v>
      </c>
      <c r="E15" s="109">
        <v>37723</v>
      </c>
      <c r="F15" s="108" t="s">
        <v>179</v>
      </c>
      <c r="G15" s="61">
        <v>7</v>
      </c>
      <c r="H15" s="352">
        <v>9</v>
      </c>
      <c r="I15" s="388">
        <v>6.8</v>
      </c>
      <c r="J15" s="119">
        <v>6.6</v>
      </c>
      <c r="K15" s="119">
        <v>6.1</v>
      </c>
      <c r="L15" s="119">
        <v>5.9</v>
      </c>
      <c r="M15" s="61">
        <v>6.2</v>
      </c>
      <c r="N15" s="395">
        <v>7.8</v>
      </c>
      <c r="O15" s="394">
        <v>8.8</v>
      </c>
      <c r="P15" s="61">
        <v>7.6</v>
      </c>
      <c r="Q15" s="61">
        <v>8</v>
      </c>
      <c r="R15" s="370">
        <f t="shared" si="2"/>
        <v>6.891304347826087</v>
      </c>
      <c r="S15" s="61">
        <v>6.4</v>
      </c>
      <c r="T15" s="392">
        <v>6</v>
      </c>
      <c r="U15" s="61">
        <v>5.3</v>
      </c>
      <c r="V15" s="61">
        <v>8.2</v>
      </c>
      <c r="W15" s="393">
        <v>7.5</v>
      </c>
      <c r="X15" s="61">
        <v>5.4</v>
      </c>
      <c r="Y15" s="61">
        <v>7.8</v>
      </c>
      <c r="Z15" s="61">
        <v>5.8</v>
      </c>
      <c r="AA15" s="61">
        <v>7</v>
      </c>
      <c r="AB15" s="61">
        <v>5.6</v>
      </c>
      <c r="AC15" s="370">
        <f t="shared" si="0"/>
        <v>6.738235294117646</v>
      </c>
      <c r="AD15" s="61">
        <v>6.9</v>
      </c>
      <c r="AE15" s="61">
        <v>6.6</v>
      </c>
      <c r="AF15" s="61">
        <v>5.6</v>
      </c>
      <c r="AG15" s="372">
        <v>6.8</v>
      </c>
      <c r="AH15" s="351">
        <v>6.9</v>
      </c>
      <c r="AI15" s="389">
        <v>7.4</v>
      </c>
      <c r="AJ15" s="387">
        <v>7.6</v>
      </c>
      <c r="AK15" s="354">
        <f t="shared" si="1"/>
        <v>7.091666666666666</v>
      </c>
      <c r="AL15" s="407">
        <v>6.912903225806452</v>
      </c>
      <c r="AM15" s="428"/>
    </row>
    <row r="16" spans="1:39" s="368" customFormat="1" ht="27.75" customHeight="1">
      <c r="A16" s="126">
        <v>4</v>
      </c>
      <c r="B16" s="97" t="s">
        <v>169</v>
      </c>
      <c r="C16" s="419" t="s">
        <v>170</v>
      </c>
      <c r="D16" s="108" t="s">
        <v>0</v>
      </c>
      <c r="E16" s="109">
        <v>34535</v>
      </c>
      <c r="F16" s="108" t="s">
        <v>90</v>
      </c>
      <c r="G16" s="61">
        <v>7.5</v>
      </c>
      <c r="H16" s="352">
        <v>9</v>
      </c>
      <c r="I16" s="388">
        <v>7.7</v>
      </c>
      <c r="J16" s="119">
        <v>7.3</v>
      </c>
      <c r="K16" s="119">
        <v>7.4</v>
      </c>
      <c r="L16" s="119">
        <v>7.2</v>
      </c>
      <c r="M16" s="61">
        <v>8.1</v>
      </c>
      <c r="N16" s="119">
        <v>8.2</v>
      </c>
      <c r="O16" s="394">
        <v>8.4</v>
      </c>
      <c r="P16" s="119">
        <v>9.1</v>
      </c>
      <c r="Q16" s="61">
        <v>8</v>
      </c>
      <c r="R16" s="370">
        <f t="shared" si="2"/>
        <v>7.813043478260869</v>
      </c>
      <c r="S16" s="61">
        <v>7.3</v>
      </c>
      <c r="T16" s="392">
        <v>7.8</v>
      </c>
      <c r="U16" s="61">
        <v>7</v>
      </c>
      <c r="V16" s="61">
        <v>8.7</v>
      </c>
      <c r="W16" s="393">
        <v>5.8</v>
      </c>
      <c r="X16" s="61">
        <v>7</v>
      </c>
      <c r="Y16" s="61">
        <v>8</v>
      </c>
      <c r="Z16" s="61">
        <v>7.2</v>
      </c>
      <c r="AA16" s="61">
        <v>6.8</v>
      </c>
      <c r="AB16" s="61">
        <v>6.8</v>
      </c>
      <c r="AC16" s="370">
        <f t="shared" si="0"/>
        <v>7.335294117647059</v>
      </c>
      <c r="AD16" s="61">
        <v>7</v>
      </c>
      <c r="AE16" s="61">
        <v>7.2</v>
      </c>
      <c r="AF16" s="61">
        <v>7.2</v>
      </c>
      <c r="AG16" s="372">
        <v>7.9</v>
      </c>
      <c r="AH16" s="351">
        <v>7.3</v>
      </c>
      <c r="AI16" s="389">
        <v>7.7</v>
      </c>
      <c r="AJ16" s="387">
        <v>7.6</v>
      </c>
      <c r="AK16" s="354">
        <f t="shared" si="1"/>
        <v>7.527777777777778</v>
      </c>
      <c r="AL16" s="407">
        <v>7.527956989247312</v>
      </c>
      <c r="AM16" s="428"/>
    </row>
    <row r="17" spans="1:39" s="368" customFormat="1" ht="27.75" customHeight="1">
      <c r="A17" s="126">
        <v>5</v>
      </c>
      <c r="B17" s="420" t="s">
        <v>173</v>
      </c>
      <c r="C17" s="421" t="s">
        <v>174</v>
      </c>
      <c r="D17" s="422" t="s">
        <v>0</v>
      </c>
      <c r="E17" s="423">
        <v>37625</v>
      </c>
      <c r="F17" s="422" t="s">
        <v>180</v>
      </c>
      <c r="G17" s="61">
        <v>7</v>
      </c>
      <c r="H17" s="352">
        <v>8.4</v>
      </c>
      <c r="I17" s="388">
        <v>7.3</v>
      </c>
      <c r="J17" s="119">
        <v>7.8</v>
      </c>
      <c r="K17" s="119">
        <v>6.7</v>
      </c>
      <c r="L17" s="119">
        <v>5.9</v>
      </c>
      <c r="M17" s="61">
        <v>7.8</v>
      </c>
      <c r="N17" s="119">
        <v>7.2</v>
      </c>
      <c r="O17" s="394">
        <v>7.7</v>
      </c>
      <c r="P17" s="119">
        <v>7</v>
      </c>
      <c r="Q17" s="61">
        <v>6.6</v>
      </c>
      <c r="R17" s="370">
        <f t="shared" si="2"/>
        <v>7.095652173913042</v>
      </c>
      <c r="S17" s="61">
        <v>6.6</v>
      </c>
      <c r="T17" s="392">
        <v>6.3</v>
      </c>
      <c r="U17" s="61">
        <v>6.8</v>
      </c>
      <c r="V17" s="61">
        <v>8</v>
      </c>
      <c r="W17" s="393">
        <v>6.2</v>
      </c>
      <c r="X17" s="61">
        <v>6.4</v>
      </c>
      <c r="Y17" s="61">
        <v>5.6</v>
      </c>
      <c r="Z17" s="61">
        <v>6.4</v>
      </c>
      <c r="AA17" s="61">
        <v>6.8</v>
      </c>
      <c r="AB17" s="61">
        <v>6.3</v>
      </c>
      <c r="AC17" s="370">
        <f t="shared" si="0"/>
        <v>6.620588235294118</v>
      </c>
      <c r="AD17" s="61">
        <v>6.8</v>
      </c>
      <c r="AE17" s="61">
        <v>5.9</v>
      </c>
      <c r="AF17" s="61">
        <v>6</v>
      </c>
      <c r="AG17" s="372">
        <v>6.6</v>
      </c>
      <c r="AH17" s="351">
        <v>6.2</v>
      </c>
      <c r="AI17" s="389">
        <v>6.2</v>
      </c>
      <c r="AJ17" s="387">
        <v>5.9</v>
      </c>
      <c r="AK17" s="354">
        <f t="shared" si="1"/>
        <v>6.2</v>
      </c>
      <c r="AL17" s="407">
        <v>6.5752688172043</v>
      </c>
      <c r="AM17" s="428"/>
    </row>
    <row r="18" spans="1:39" s="368" customFormat="1" ht="27.75" customHeight="1">
      <c r="A18" s="126">
        <v>6</v>
      </c>
      <c r="B18" s="97" t="s">
        <v>176</v>
      </c>
      <c r="C18" s="419" t="s">
        <v>177</v>
      </c>
      <c r="D18" s="108" t="s">
        <v>0</v>
      </c>
      <c r="E18" s="109">
        <v>37632</v>
      </c>
      <c r="F18" s="108" t="s">
        <v>181</v>
      </c>
      <c r="G18" s="61">
        <v>7</v>
      </c>
      <c r="H18" s="396">
        <v>8</v>
      </c>
      <c r="I18" s="388">
        <v>6.3</v>
      </c>
      <c r="J18" s="119">
        <v>6.3</v>
      </c>
      <c r="K18" s="119">
        <v>6.5</v>
      </c>
      <c r="L18" s="119">
        <v>5.5</v>
      </c>
      <c r="M18" s="61">
        <v>6.5</v>
      </c>
      <c r="N18" s="119">
        <v>8.2</v>
      </c>
      <c r="O18" s="397">
        <v>6.9</v>
      </c>
      <c r="P18" s="119">
        <v>7.1</v>
      </c>
      <c r="Q18" s="61">
        <v>7.9</v>
      </c>
      <c r="R18" s="370">
        <f t="shared" si="2"/>
        <v>6.630434782608695</v>
      </c>
      <c r="S18" s="61">
        <v>5.8</v>
      </c>
      <c r="T18" s="392">
        <v>6</v>
      </c>
      <c r="U18" s="61">
        <v>5.6</v>
      </c>
      <c r="V18" s="61">
        <v>7.6</v>
      </c>
      <c r="W18" s="393">
        <v>5.6</v>
      </c>
      <c r="X18" s="61">
        <v>5.7</v>
      </c>
      <c r="Y18" s="61">
        <v>7.3</v>
      </c>
      <c r="Z18" s="61">
        <v>5.6</v>
      </c>
      <c r="AA18" s="61">
        <v>5.6</v>
      </c>
      <c r="AB18" s="61">
        <v>6.2</v>
      </c>
      <c r="AC18" s="370">
        <f t="shared" si="0"/>
        <v>6.270588235294117</v>
      </c>
      <c r="AD18" s="61">
        <v>6.8</v>
      </c>
      <c r="AE18" s="61">
        <v>6.2</v>
      </c>
      <c r="AF18" s="398">
        <v>5.7</v>
      </c>
      <c r="AG18" s="372">
        <v>5.4</v>
      </c>
      <c r="AH18" s="351">
        <v>6.8</v>
      </c>
      <c r="AI18" s="389">
        <v>7</v>
      </c>
      <c r="AJ18" s="387">
        <v>7</v>
      </c>
      <c r="AK18" s="354">
        <f t="shared" si="1"/>
        <v>6.675000000000001</v>
      </c>
      <c r="AL18" s="407">
        <v>6.516129032258065</v>
      </c>
      <c r="AM18" s="428"/>
    </row>
    <row r="19" spans="1:39" s="368" customFormat="1" ht="27.75" customHeight="1">
      <c r="A19" s="126">
        <v>7</v>
      </c>
      <c r="B19" s="97" t="s">
        <v>167</v>
      </c>
      <c r="C19" s="419" t="s">
        <v>3</v>
      </c>
      <c r="D19" s="108" t="s">
        <v>0</v>
      </c>
      <c r="E19" s="424">
        <v>37140</v>
      </c>
      <c r="F19" s="108" t="s">
        <v>179</v>
      </c>
      <c r="G19" s="61">
        <v>7.5</v>
      </c>
      <c r="H19" s="352">
        <v>8</v>
      </c>
      <c r="I19" s="388">
        <v>8.3</v>
      </c>
      <c r="J19" s="119">
        <v>7.4</v>
      </c>
      <c r="K19" s="61">
        <v>8.2</v>
      </c>
      <c r="L19" s="119">
        <v>6.9</v>
      </c>
      <c r="M19" s="61">
        <v>5.1</v>
      </c>
      <c r="N19" s="119">
        <v>8.5</v>
      </c>
      <c r="O19" s="61">
        <v>6.5</v>
      </c>
      <c r="P19" s="61">
        <v>5.3</v>
      </c>
      <c r="Q19" s="134">
        <v>6.5</v>
      </c>
      <c r="R19" s="370">
        <f t="shared" si="2"/>
        <v>7.234782608695652</v>
      </c>
      <c r="S19" s="61">
        <v>5.2</v>
      </c>
      <c r="T19" s="233">
        <v>5.6</v>
      </c>
      <c r="U19" s="217">
        <v>6.2</v>
      </c>
      <c r="V19" s="217">
        <v>6.9</v>
      </c>
      <c r="W19" s="61">
        <v>5.6</v>
      </c>
      <c r="X19" s="61">
        <v>5.2</v>
      </c>
      <c r="Y19" s="217">
        <v>6.6</v>
      </c>
      <c r="Z19" s="232">
        <v>5.6</v>
      </c>
      <c r="AA19" s="61">
        <v>5.4</v>
      </c>
      <c r="AB19" s="61">
        <v>5.8</v>
      </c>
      <c r="AC19" s="370">
        <f t="shared" si="0"/>
        <v>5.976470588235294</v>
      </c>
      <c r="AD19" s="61">
        <v>6.6</v>
      </c>
      <c r="AE19" s="61">
        <v>6.2</v>
      </c>
      <c r="AF19" s="61">
        <v>5.4</v>
      </c>
      <c r="AG19" s="372">
        <v>6.9</v>
      </c>
      <c r="AH19" s="351">
        <v>6.8</v>
      </c>
      <c r="AI19" s="389">
        <v>6.1</v>
      </c>
      <c r="AJ19" s="387">
        <v>6.9</v>
      </c>
      <c r="AK19" s="354">
        <f t="shared" si="1"/>
        <v>6.366666666666667</v>
      </c>
      <c r="AL19" s="407">
        <v>6.438709677419353</v>
      </c>
      <c r="AM19" s="428"/>
    </row>
    <row r="20" spans="1:39" s="368" customFormat="1" ht="27.75" customHeight="1">
      <c r="A20" s="186">
        <v>8</v>
      </c>
      <c r="B20" s="136" t="s">
        <v>171</v>
      </c>
      <c r="C20" s="425" t="s">
        <v>172</v>
      </c>
      <c r="D20" s="138" t="s">
        <v>0</v>
      </c>
      <c r="E20" s="207">
        <v>36610</v>
      </c>
      <c r="F20" s="138" t="s">
        <v>258</v>
      </c>
      <c r="G20" s="141">
        <v>6.8</v>
      </c>
      <c r="H20" s="353">
        <v>8</v>
      </c>
      <c r="I20" s="413">
        <v>7.3</v>
      </c>
      <c r="J20" s="141">
        <v>8.5</v>
      </c>
      <c r="K20" s="141">
        <v>7.5</v>
      </c>
      <c r="L20" s="141">
        <v>8.1</v>
      </c>
      <c r="M20" s="141">
        <v>7.1</v>
      </c>
      <c r="N20" s="141">
        <v>7.9</v>
      </c>
      <c r="O20" s="369">
        <v>8.7</v>
      </c>
      <c r="P20" s="141">
        <v>9.1</v>
      </c>
      <c r="Q20" s="141">
        <v>7.8</v>
      </c>
      <c r="R20" s="415">
        <f t="shared" si="2"/>
        <v>7.873913043478259</v>
      </c>
      <c r="S20" s="141">
        <v>7.1</v>
      </c>
      <c r="T20" s="369">
        <v>7</v>
      </c>
      <c r="U20" s="141">
        <v>6.9</v>
      </c>
      <c r="V20" s="141">
        <v>8.6</v>
      </c>
      <c r="W20" s="369">
        <v>7.4</v>
      </c>
      <c r="X20" s="141">
        <v>7</v>
      </c>
      <c r="Y20" s="141">
        <v>7.8</v>
      </c>
      <c r="Z20" s="141">
        <v>6.6</v>
      </c>
      <c r="AA20" s="141">
        <v>6.8</v>
      </c>
      <c r="AB20" s="141">
        <v>6.8</v>
      </c>
      <c r="AC20" s="415">
        <f t="shared" si="0"/>
        <v>7.376470588235294</v>
      </c>
      <c r="AD20" s="141">
        <v>6.9</v>
      </c>
      <c r="AE20" s="141">
        <v>6.6</v>
      </c>
      <c r="AF20" s="141">
        <v>5.8</v>
      </c>
      <c r="AG20" s="414">
        <v>7</v>
      </c>
      <c r="AH20" s="141">
        <v>6.5</v>
      </c>
      <c r="AI20" s="416">
        <v>0</v>
      </c>
      <c r="AJ20" s="417">
        <v>0</v>
      </c>
      <c r="AK20" s="355" t="s">
        <v>236</v>
      </c>
      <c r="AL20" s="356" t="s">
        <v>236</v>
      </c>
      <c r="AM20" s="505" t="s">
        <v>262</v>
      </c>
    </row>
    <row r="21" spans="1:39" s="368" customFormat="1" ht="27.75" customHeight="1">
      <c r="A21" s="186">
        <v>9</v>
      </c>
      <c r="B21" s="136" t="s">
        <v>175</v>
      </c>
      <c r="C21" s="425" t="s">
        <v>0</v>
      </c>
      <c r="D21" s="138" t="s">
        <v>0</v>
      </c>
      <c r="E21" s="207">
        <v>37623</v>
      </c>
      <c r="F21" s="138" t="s">
        <v>84</v>
      </c>
      <c r="G21" s="141">
        <v>6.8</v>
      </c>
      <c r="H21" s="141">
        <v>0</v>
      </c>
      <c r="I21" s="413">
        <v>6.7</v>
      </c>
      <c r="J21" s="141">
        <v>6.3</v>
      </c>
      <c r="K21" s="141">
        <v>7</v>
      </c>
      <c r="L21" s="141">
        <v>3.5</v>
      </c>
      <c r="M21" s="141">
        <v>6.1</v>
      </c>
      <c r="N21" s="141">
        <v>7.4</v>
      </c>
      <c r="O21" s="369">
        <v>6.2</v>
      </c>
      <c r="P21" s="141">
        <v>7.9</v>
      </c>
      <c r="Q21" s="141">
        <v>7.3</v>
      </c>
      <c r="R21" s="415">
        <f t="shared" si="2"/>
        <v>6.3999999999999995</v>
      </c>
      <c r="S21" s="141">
        <v>5.6</v>
      </c>
      <c r="T21" s="369">
        <v>5.5</v>
      </c>
      <c r="U21" s="141">
        <v>5.5</v>
      </c>
      <c r="V21" s="141">
        <v>0</v>
      </c>
      <c r="W21" s="369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415">
        <f t="shared" si="0"/>
        <v>1.6235294117647059</v>
      </c>
      <c r="AD21" s="414">
        <v>0</v>
      </c>
      <c r="AE21" s="414">
        <v>0</v>
      </c>
      <c r="AF21" s="414">
        <v>0</v>
      </c>
      <c r="AG21" s="414">
        <v>0</v>
      </c>
      <c r="AH21" s="141">
        <v>5.4</v>
      </c>
      <c r="AI21" s="416">
        <v>0</v>
      </c>
      <c r="AJ21" s="417">
        <v>0</v>
      </c>
      <c r="AK21" s="355" t="s">
        <v>236</v>
      </c>
      <c r="AL21" s="356" t="s">
        <v>236</v>
      </c>
      <c r="AM21" s="506"/>
    </row>
    <row r="22" spans="1:39" s="368" customFormat="1" ht="27.75" customHeight="1">
      <c r="A22" s="186">
        <v>10</v>
      </c>
      <c r="B22" s="426" t="s">
        <v>137</v>
      </c>
      <c r="C22" s="427" t="s">
        <v>138</v>
      </c>
      <c r="D22" s="138" t="s">
        <v>0</v>
      </c>
      <c r="E22" s="207">
        <v>34308</v>
      </c>
      <c r="F22" s="138" t="s">
        <v>117</v>
      </c>
      <c r="G22" s="141">
        <v>0</v>
      </c>
      <c r="H22" s="408">
        <v>0</v>
      </c>
      <c r="I22" s="408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369">
        <v>5.8</v>
      </c>
      <c r="P22" s="141">
        <v>0</v>
      </c>
      <c r="Q22" s="141">
        <v>0</v>
      </c>
      <c r="R22" s="415">
        <f t="shared" si="2"/>
        <v>0.25217391304347825</v>
      </c>
      <c r="S22" s="141">
        <v>0</v>
      </c>
      <c r="T22" s="369">
        <v>0</v>
      </c>
      <c r="U22" s="141">
        <v>0</v>
      </c>
      <c r="V22" s="141">
        <v>0</v>
      </c>
      <c r="W22" s="369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415">
        <f t="shared" si="0"/>
        <v>0</v>
      </c>
      <c r="AD22" s="141">
        <v>0</v>
      </c>
      <c r="AE22" s="141">
        <v>0</v>
      </c>
      <c r="AF22" s="409">
        <v>0</v>
      </c>
      <c r="AG22" s="414">
        <v>0</v>
      </c>
      <c r="AH22" s="141">
        <v>0</v>
      </c>
      <c r="AI22" s="416">
        <v>0</v>
      </c>
      <c r="AJ22" s="417">
        <v>0</v>
      </c>
      <c r="AK22" s="355" t="s">
        <v>236</v>
      </c>
      <c r="AL22" s="356" t="s">
        <v>236</v>
      </c>
      <c r="AM22" s="506"/>
    </row>
    <row r="23" spans="1:39" s="368" customFormat="1" ht="27.75" customHeight="1">
      <c r="A23" s="186">
        <v>11</v>
      </c>
      <c r="B23" s="426" t="s">
        <v>186</v>
      </c>
      <c r="C23" s="427" t="s">
        <v>187</v>
      </c>
      <c r="D23" s="138" t="s">
        <v>0</v>
      </c>
      <c r="E23" s="207">
        <v>35402</v>
      </c>
      <c r="F23" s="138" t="s">
        <v>182</v>
      </c>
      <c r="G23" s="141">
        <v>0</v>
      </c>
      <c r="H23" s="408">
        <v>0</v>
      </c>
      <c r="I23" s="408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369">
        <v>0</v>
      </c>
      <c r="P23" s="141">
        <v>0</v>
      </c>
      <c r="Q23" s="141">
        <v>0</v>
      </c>
      <c r="R23" s="415">
        <f t="shared" si="2"/>
        <v>0</v>
      </c>
      <c r="S23" s="141">
        <v>0</v>
      </c>
      <c r="T23" s="369">
        <v>0</v>
      </c>
      <c r="U23" s="141">
        <v>0</v>
      </c>
      <c r="V23" s="141">
        <v>0</v>
      </c>
      <c r="W23" s="369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415">
        <f t="shared" si="0"/>
        <v>0</v>
      </c>
      <c r="AD23" s="141">
        <v>0</v>
      </c>
      <c r="AE23" s="141">
        <v>0</v>
      </c>
      <c r="AF23" s="409">
        <v>0</v>
      </c>
      <c r="AG23" s="414">
        <v>0</v>
      </c>
      <c r="AH23" s="141">
        <v>0</v>
      </c>
      <c r="AI23" s="416">
        <v>0</v>
      </c>
      <c r="AJ23" s="417">
        <v>0</v>
      </c>
      <c r="AK23" s="355" t="s">
        <v>236</v>
      </c>
      <c r="AL23" s="356" t="s">
        <v>236</v>
      </c>
      <c r="AM23" s="506"/>
    </row>
    <row r="24" spans="1:39" s="368" customFormat="1" ht="27.75" customHeight="1">
      <c r="A24" s="186">
        <v>12</v>
      </c>
      <c r="B24" s="426" t="s">
        <v>188</v>
      </c>
      <c r="C24" s="427" t="s">
        <v>189</v>
      </c>
      <c r="D24" s="138" t="s">
        <v>0</v>
      </c>
      <c r="E24" s="207" t="s">
        <v>185</v>
      </c>
      <c r="F24" s="138" t="s">
        <v>183</v>
      </c>
      <c r="G24" s="410">
        <v>0</v>
      </c>
      <c r="H24" s="408">
        <v>0</v>
      </c>
      <c r="I24" s="408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369">
        <v>0</v>
      </c>
      <c r="P24" s="141">
        <v>0</v>
      </c>
      <c r="Q24" s="141">
        <v>0</v>
      </c>
      <c r="R24" s="415">
        <f t="shared" si="2"/>
        <v>0</v>
      </c>
      <c r="S24" s="141">
        <v>0</v>
      </c>
      <c r="T24" s="369">
        <v>0</v>
      </c>
      <c r="U24" s="141">
        <v>0</v>
      </c>
      <c r="V24" s="141">
        <v>0</v>
      </c>
      <c r="W24" s="369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415">
        <f t="shared" si="0"/>
        <v>0</v>
      </c>
      <c r="AD24" s="141">
        <v>0</v>
      </c>
      <c r="AE24" s="141">
        <v>0</v>
      </c>
      <c r="AF24" s="409">
        <v>0</v>
      </c>
      <c r="AG24" s="414">
        <v>0</v>
      </c>
      <c r="AH24" s="141">
        <v>0</v>
      </c>
      <c r="AI24" s="416">
        <v>0</v>
      </c>
      <c r="AJ24" s="417">
        <v>0</v>
      </c>
      <c r="AK24" s="355" t="s">
        <v>236</v>
      </c>
      <c r="AL24" s="356" t="s">
        <v>236</v>
      </c>
      <c r="AM24" s="507"/>
    </row>
    <row r="26" spans="1:36" s="411" customFormat="1" ht="18.75">
      <c r="A26" s="523" t="s">
        <v>237</v>
      </c>
      <c r="B26" s="523"/>
      <c r="C26" s="523"/>
      <c r="D26" s="523"/>
      <c r="E26" s="523"/>
      <c r="F26" s="523"/>
      <c r="Q26" s="406"/>
      <c r="R26" s="523" t="s">
        <v>239</v>
      </c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</row>
    <row r="27" spans="4:23" s="411" customFormat="1" ht="18.75">
      <c r="D27" s="406"/>
      <c r="I27" s="406"/>
      <c r="J27" s="406"/>
      <c r="K27" s="406"/>
      <c r="L27" s="406"/>
      <c r="Q27" s="406"/>
      <c r="V27" s="406"/>
      <c r="W27" s="406"/>
    </row>
    <row r="28" spans="4:23" s="411" customFormat="1" ht="18.75">
      <c r="D28" s="406"/>
      <c r="I28" s="406"/>
      <c r="J28" s="406"/>
      <c r="K28" s="406"/>
      <c r="L28" s="406"/>
      <c r="Q28" s="406"/>
      <c r="V28" s="406"/>
      <c r="W28" s="406"/>
    </row>
    <row r="29" spans="4:23" s="411" customFormat="1" ht="18.75">
      <c r="D29" s="406"/>
      <c r="I29" s="406"/>
      <c r="J29" s="406"/>
      <c r="K29" s="406"/>
      <c r="L29" s="406"/>
      <c r="Q29" s="406"/>
      <c r="V29" s="406"/>
      <c r="W29" s="406"/>
    </row>
    <row r="30" spans="4:23" s="411" customFormat="1" ht="18.75">
      <c r="D30" s="406"/>
      <c r="I30" s="406"/>
      <c r="J30" s="406"/>
      <c r="K30" s="406"/>
      <c r="L30" s="406"/>
      <c r="Q30" s="406"/>
      <c r="V30" s="406"/>
      <c r="W30" s="406"/>
    </row>
    <row r="31" spans="1:36" s="411" customFormat="1" ht="18.75">
      <c r="A31" s="523" t="s">
        <v>238</v>
      </c>
      <c r="B31" s="523"/>
      <c r="C31" s="523"/>
      <c r="D31" s="523"/>
      <c r="E31" s="523"/>
      <c r="F31" s="523"/>
      <c r="Q31" s="406"/>
      <c r="R31" s="523" t="s">
        <v>240</v>
      </c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</row>
  </sheetData>
  <sheetProtection/>
  <mergeCells count="27">
    <mergeCell ref="A31:F31"/>
    <mergeCell ref="F8:F10"/>
    <mergeCell ref="B11:F11"/>
    <mergeCell ref="B12:F12"/>
    <mergeCell ref="A6:AJ6"/>
    <mergeCell ref="R26:AJ26"/>
    <mergeCell ref="S8:AB8"/>
    <mergeCell ref="A26:F26"/>
    <mergeCell ref="R31:AJ31"/>
    <mergeCell ref="AM20:AM24"/>
    <mergeCell ref="A8:A10"/>
    <mergeCell ref="B8:C10"/>
    <mergeCell ref="D8:D10"/>
    <mergeCell ref="E8:E10"/>
    <mergeCell ref="AC8:AC11"/>
    <mergeCell ref="AD8:AJ8"/>
    <mergeCell ref="AM8:AM12"/>
    <mergeCell ref="A1:D1"/>
    <mergeCell ref="A2:D2"/>
    <mergeCell ref="I1:S1"/>
    <mergeCell ref="I2:S2"/>
    <mergeCell ref="A5:AJ5"/>
    <mergeCell ref="AK8:AK11"/>
    <mergeCell ref="A7:AE7"/>
    <mergeCell ref="G8:H8"/>
    <mergeCell ref="I8:Q8"/>
    <mergeCell ref="R8:R11"/>
  </mergeCells>
  <printOptions horizontalCentered="1"/>
  <pageMargins left="0.35433070866141736" right="0.1968503937007874" top="0.2755905511811024" bottom="0.2755905511811024" header="0.2362204724409449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2023-06-08T03:06:04Z</cp:lastPrinted>
  <dcterms:created xsi:type="dcterms:W3CDTF">2017-09-13T01:08:49Z</dcterms:created>
  <dcterms:modified xsi:type="dcterms:W3CDTF">2023-07-27T02:21:48Z</dcterms:modified>
  <cp:category/>
  <cp:version/>
  <cp:contentType/>
  <cp:contentStatus/>
</cp:coreProperties>
</file>